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18"/>
  <workbookPr/>
  <mc:AlternateContent xmlns:mc="http://schemas.openxmlformats.org/markup-compatibility/2006">
    <mc:Choice Requires="x15">
      <x15ac:absPath xmlns:x15ac="http://schemas.microsoft.com/office/spreadsheetml/2010/11/ac" url="/Users/imac/Downloads/"/>
    </mc:Choice>
  </mc:AlternateContent>
  <xr:revisionPtr revIDLastSave="9" documentId="13_ncr:1_{31646C0B-A6BD-6C49-896B-409CC1968F94}" xr6:coauthVersionLast="47" xr6:coauthVersionMax="47" xr10:uidLastSave="{2D4D370C-D06E-400D-A9C8-0FBEE5E1CE09}"/>
  <bookViews>
    <workbookView xWindow="11060" yWindow="1120" windowWidth="38620" windowHeight="21100" firstSheet="1" activeTab="1" xr2:uid="{38E74CD2-6853-457B-9BD3-3A917ADB5F04}"/>
  </bookViews>
  <sheets>
    <sheet name="24SS" sheetId="1" r:id="rId1"/>
    <sheet name="Carryover" sheetId="2" r:id="rId2"/>
  </sheets>
  <definedNames>
    <definedName name="_xlnm._FilterDatabase" localSheetId="1" hidden="1">Carryover!$A$1:$Q$32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33" i="2" l="1"/>
  <c r="M34" i="2"/>
  <c r="M35" i="2"/>
  <c r="M36" i="2"/>
  <c r="M37" i="2"/>
  <c r="N37" i="2" s="1"/>
  <c r="M32" i="2"/>
  <c r="K38" i="2"/>
  <c r="N32" i="2"/>
  <c r="N33" i="2"/>
  <c r="N34" i="2"/>
  <c r="N35" i="2"/>
  <c r="N36" i="2"/>
  <c r="K37" i="2"/>
  <c r="F37" i="2"/>
  <c r="K36" i="2"/>
  <c r="F36" i="2"/>
  <c r="K35" i="2"/>
  <c r="F35" i="2"/>
  <c r="K34" i="2"/>
  <c r="F34" i="2"/>
  <c r="K33" i="2"/>
  <c r="F33" i="2"/>
  <c r="K32" i="2"/>
  <c r="F32" i="2"/>
  <c r="K2" i="2"/>
  <c r="K3" i="2"/>
  <c r="K4" i="2"/>
  <c r="K5" i="2"/>
  <c r="K6" i="2"/>
  <c r="K7" i="2"/>
  <c r="K8" i="2"/>
  <c r="K9" i="2"/>
  <c r="K10" i="2"/>
  <c r="K11" i="2"/>
  <c r="K12" i="2"/>
  <c r="K13" i="2"/>
  <c r="K14" i="2"/>
  <c r="K15" i="2"/>
  <c r="K16" i="2"/>
  <c r="K17" i="2"/>
  <c r="K18" i="2"/>
  <c r="K19" i="2"/>
  <c r="K20" i="2"/>
  <c r="K21" i="2"/>
  <c r="K22" i="2"/>
  <c r="K23" i="2"/>
  <c r="K24" i="2"/>
  <c r="K25" i="2"/>
  <c r="K26" i="2"/>
  <c r="K27" i="2"/>
  <c r="K28" i="2"/>
  <c r="K29" i="2"/>
  <c r="K30" i="2"/>
  <c r="K31" i="2"/>
  <c r="P61" i="1"/>
  <c r="P60" i="1"/>
  <c r="P59" i="1"/>
  <c r="P58" i="1"/>
  <c r="P57" i="1"/>
  <c r="P56" i="1"/>
  <c r="P55" i="1"/>
  <c r="P54" i="1"/>
  <c r="P53" i="1"/>
  <c r="P52" i="1"/>
  <c r="P51" i="1"/>
  <c r="P50" i="1"/>
  <c r="P49" i="1"/>
  <c r="P48" i="1"/>
  <c r="P47" i="1"/>
  <c r="P46" i="1"/>
  <c r="P45" i="1"/>
  <c r="P44" i="1"/>
  <c r="P43" i="1"/>
  <c r="P42" i="1"/>
  <c r="P41" i="1"/>
  <c r="P40" i="1"/>
  <c r="P39" i="1"/>
  <c r="P38" i="1"/>
  <c r="P37" i="1"/>
  <c r="P36" i="1"/>
  <c r="P35" i="1"/>
  <c r="P34" i="1"/>
  <c r="P33" i="1"/>
  <c r="P32" i="1"/>
  <c r="P31" i="1"/>
  <c r="P30" i="1"/>
  <c r="P29" i="1"/>
  <c r="P28" i="1"/>
  <c r="P27" i="1"/>
  <c r="P26" i="1"/>
  <c r="P25" i="1"/>
  <c r="P24" i="1"/>
  <c r="P23" i="1"/>
  <c r="P22" i="1"/>
  <c r="P21" i="1"/>
  <c r="P20" i="1"/>
  <c r="P19" i="1"/>
  <c r="P18" i="1"/>
  <c r="P17" i="1"/>
  <c r="P16" i="1"/>
  <c r="P15" i="1"/>
  <c r="P14" i="1"/>
  <c r="P13" i="1"/>
  <c r="P12" i="1"/>
  <c r="P11" i="1"/>
  <c r="P10" i="1"/>
  <c r="P9" i="1"/>
  <c r="P8" i="1"/>
  <c r="P7" i="1"/>
  <c r="P6" i="1"/>
  <c r="P5" i="1"/>
  <c r="P4" i="1"/>
  <c r="P3" i="1"/>
  <c r="P2" i="1"/>
  <c r="M20" i="2" l="1"/>
  <c r="N20" i="2"/>
  <c r="M21" i="2"/>
  <c r="N21" i="2"/>
  <c r="M23" i="2"/>
  <c r="N23" i="2"/>
  <c r="M24" i="2"/>
  <c r="N24" i="2"/>
  <c r="M25" i="2"/>
  <c r="R59" i="1"/>
  <c r="S59" i="1"/>
  <c r="R60" i="1"/>
  <c r="S60" i="1"/>
  <c r="R61" i="1"/>
  <c r="S61" i="1"/>
  <c r="R58" i="1"/>
  <c r="S58" i="1"/>
  <c r="R56" i="1"/>
  <c r="S56" i="1"/>
  <c r="R57" i="1"/>
  <c r="S57" i="1"/>
  <c r="R55" i="1"/>
  <c r="S55" i="1"/>
  <c r="R54" i="1"/>
  <c r="S54" i="1" s="1"/>
  <c r="R51" i="1"/>
  <c r="S51" i="1"/>
  <c r="R52" i="1"/>
  <c r="S52" i="1"/>
  <c r="R53" i="1"/>
  <c r="S53" i="1"/>
  <c r="R50" i="1"/>
  <c r="S50" i="1" s="1"/>
  <c r="R42" i="1"/>
  <c r="S42" i="1"/>
  <c r="R43" i="1"/>
  <c r="S43" i="1"/>
  <c r="R44" i="1"/>
  <c r="S44" i="1"/>
  <c r="R45" i="1"/>
  <c r="S45" i="1"/>
  <c r="R46" i="1"/>
  <c r="S46" i="1"/>
  <c r="R47" i="1"/>
  <c r="S47" i="1"/>
  <c r="R48" i="1"/>
  <c r="S48" i="1"/>
  <c r="R49" i="1"/>
  <c r="S49" i="1"/>
  <c r="R41" i="1"/>
  <c r="S41" i="1" s="1"/>
  <c r="R36" i="1"/>
  <c r="S36" i="1"/>
  <c r="R37" i="1"/>
  <c r="S37" i="1"/>
  <c r="R38" i="1"/>
  <c r="S38" i="1"/>
  <c r="R39" i="1"/>
  <c r="S39" i="1"/>
  <c r="R40" i="1"/>
  <c r="S40" i="1"/>
  <c r="R35" i="1"/>
  <c r="S35" i="1"/>
  <c r="R3" i="1"/>
  <c r="S3" i="1"/>
  <c r="R4" i="1"/>
  <c r="S4" i="1"/>
  <c r="R5" i="1"/>
  <c r="S5" i="1"/>
  <c r="R6" i="1"/>
  <c r="S6" i="1"/>
  <c r="R7" i="1"/>
  <c r="S7" i="1"/>
  <c r="R8" i="1"/>
  <c r="S8" i="1"/>
  <c r="R9" i="1"/>
  <c r="S9" i="1"/>
  <c r="R10" i="1"/>
  <c r="S10" i="1"/>
  <c r="R11" i="1"/>
  <c r="S11" i="1"/>
  <c r="R12" i="1"/>
  <c r="S12" i="1"/>
  <c r="R13" i="1"/>
  <c r="S13" i="1"/>
  <c r="R14" i="1"/>
  <c r="S14" i="1"/>
  <c r="R15" i="1"/>
  <c r="S15" i="1"/>
  <c r="R16" i="1"/>
  <c r="S16" i="1"/>
  <c r="R17" i="1"/>
  <c r="S17" i="1"/>
  <c r="R18" i="1"/>
  <c r="S18" i="1"/>
  <c r="R19" i="1"/>
  <c r="S19" i="1"/>
  <c r="R20" i="1"/>
  <c r="S20" i="1"/>
  <c r="R21" i="1"/>
  <c r="S21" i="1"/>
  <c r="R22" i="1"/>
  <c r="S22" i="1"/>
  <c r="R23" i="1"/>
  <c r="S23" i="1"/>
  <c r="R24" i="1"/>
  <c r="S24" i="1"/>
  <c r="R25" i="1"/>
  <c r="S25" i="1"/>
  <c r="R26" i="1"/>
  <c r="S26" i="1"/>
  <c r="R27" i="1"/>
  <c r="S27" i="1"/>
  <c r="R28" i="1"/>
  <c r="S28" i="1"/>
  <c r="R29" i="1"/>
  <c r="S29" i="1"/>
  <c r="R30" i="1"/>
  <c r="S30" i="1"/>
  <c r="R31" i="1"/>
  <c r="S31" i="1"/>
  <c r="R32" i="1"/>
  <c r="S32" i="1"/>
  <c r="R33" i="1"/>
  <c r="S33" i="1"/>
  <c r="R34" i="1"/>
  <c r="S34" i="1"/>
  <c r="S2" i="1"/>
  <c r="R2" i="1"/>
  <c r="P62" i="1"/>
  <c r="F31" i="2"/>
  <c r="M31" i="2" s="1"/>
  <c r="N31" i="2" s="1"/>
  <c r="F29" i="2"/>
  <c r="M29" i="2" s="1"/>
  <c r="N29" i="2" s="1"/>
  <c r="F30" i="2"/>
  <c r="M30" i="2" s="1"/>
  <c r="N30" i="2" s="1"/>
  <c r="F28" i="2"/>
  <c r="M28" i="2" s="1"/>
  <c r="N28" i="2" s="1"/>
  <c r="F27" i="2"/>
  <c r="M27" i="2" s="1"/>
  <c r="N27" i="2" s="1"/>
  <c r="F26" i="2"/>
  <c r="M26" i="2" s="1"/>
  <c r="N26" i="2" s="1"/>
  <c r="G55" i="1"/>
  <c r="G56" i="1"/>
  <c r="G58" i="1"/>
  <c r="G59" i="1"/>
  <c r="G60" i="1"/>
  <c r="G61" i="1"/>
  <c r="G54" i="1"/>
  <c r="F6" i="2"/>
  <c r="M6" i="2" s="1"/>
  <c r="N6" i="2" s="1"/>
  <c r="F7" i="2"/>
  <c r="M7" i="2" s="1"/>
  <c r="N7" i="2" s="1"/>
  <c r="F5" i="2"/>
  <c r="M5" i="2" s="1"/>
  <c r="N5" i="2" s="1"/>
  <c r="F25" i="2"/>
  <c r="N25" i="2" s="1"/>
  <c r="F22" i="2"/>
  <c r="F23" i="2"/>
  <c r="F24" i="2"/>
  <c r="F21" i="2"/>
  <c r="F17" i="2"/>
  <c r="F18" i="2"/>
  <c r="F19" i="2"/>
  <c r="F20" i="2"/>
  <c r="F16" i="2"/>
  <c r="F15" i="2"/>
  <c r="M15" i="2" s="1"/>
  <c r="N15" i="2" s="1"/>
  <c r="F14" i="2"/>
  <c r="M14" i="2" s="1"/>
  <c r="N14" i="2" s="1"/>
  <c r="F13" i="2"/>
  <c r="M13" i="2" s="1"/>
  <c r="N13" i="2" s="1"/>
  <c r="F12" i="2"/>
  <c r="F11" i="2"/>
  <c r="M11" i="2" s="1"/>
  <c r="N11" i="2" s="1"/>
  <c r="F9" i="2"/>
  <c r="M9" i="2" s="1"/>
  <c r="N9" i="2" s="1"/>
  <c r="F10" i="2"/>
  <c r="M10" i="2" s="1"/>
  <c r="N10" i="2" s="1"/>
  <c r="F8" i="2"/>
  <c r="M8" i="2" s="1"/>
  <c r="N8" i="2" s="1"/>
  <c r="F3" i="2"/>
  <c r="M3" i="2" s="1"/>
  <c r="N3" i="2" s="1"/>
  <c r="F4" i="2"/>
  <c r="M4" i="2" s="1"/>
  <c r="N4" i="2" s="1"/>
  <c r="F2" i="2"/>
  <c r="M2" i="2" s="1"/>
  <c r="N2" i="2" s="1"/>
  <c r="G52" i="1"/>
  <c r="G53" i="1"/>
  <c r="G51" i="1"/>
  <c r="G50" i="1"/>
  <c r="G47" i="1"/>
  <c r="G48" i="1"/>
  <c r="G49" i="1"/>
  <c r="G45" i="1"/>
  <c r="G46" i="1"/>
  <c r="G42" i="1"/>
  <c r="G43" i="1"/>
  <c r="G44" i="1"/>
  <c r="G41" i="1"/>
  <c r="G40" i="1"/>
  <c r="G36" i="1"/>
  <c r="G37" i="1"/>
  <c r="G38" i="1"/>
  <c r="G39" i="1"/>
  <c r="G35" i="1"/>
  <c r="G33" i="1"/>
  <c r="G34" i="1"/>
  <c r="G32" i="1"/>
  <c r="G31" i="1"/>
  <c r="G28" i="1"/>
  <c r="G29" i="1"/>
  <c r="G30" i="1"/>
  <c r="G23" i="1"/>
  <c r="G24" i="1"/>
  <c r="G25" i="1"/>
  <c r="G26" i="1"/>
  <c r="G27" i="1"/>
  <c r="G22" i="1"/>
  <c r="G21" i="1"/>
  <c r="G20" i="1"/>
  <c r="G19" i="1"/>
  <c r="G17" i="1"/>
  <c r="G18" i="1"/>
  <c r="G16" i="1"/>
  <c r="G15" i="1"/>
  <c r="G14" i="1"/>
  <c r="G11" i="1"/>
  <c r="G12" i="1"/>
  <c r="G13" i="1"/>
  <c r="G8" i="1"/>
  <c r="G9" i="1"/>
  <c r="G10" i="1"/>
  <c r="G5" i="1"/>
  <c r="G6" i="1"/>
  <c r="G7" i="1"/>
  <c r="G3" i="1"/>
  <c r="G4" i="1"/>
  <c r="G2" i="1"/>
  <c r="N16" i="2" l="1"/>
  <c r="N22" i="2"/>
  <c r="M19" i="2"/>
  <c r="N19" i="2" s="1"/>
  <c r="M18" i="2"/>
  <c r="N18" i="2" s="1"/>
  <c r="M16" i="2"/>
  <c r="M17" i="2"/>
  <c r="N17" i="2" s="1"/>
  <c r="M22" i="2"/>
  <c r="M12" i="2"/>
  <c r="N12" i="2" s="1"/>
</calcChain>
</file>

<file path=xl/sharedStrings.xml><?xml version="1.0" encoding="utf-8"?>
<sst xmlns="http://schemas.openxmlformats.org/spreadsheetml/2006/main" count="281" uniqueCount="115">
  <si>
    <t>Image</t>
  </si>
  <si>
    <t>Product_Name</t>
  </si>
  <si>
    <t>Size</t>
  </si>
  <si>
    <t>Color</t>
  </si>
  <si>
    <t>소비자가</t>
    <phoneticPr fontId="3" type="noConversion"/>
  </si>
  <si>
    <t>할인율</t>
    <phoneticPr fontId="3" type="noConversion"/>
  </si>
  <si>
    <t>판매가</t>
    <phoneticPr fontId="3" type="noConversion"/>
  </si>
  <si>
    <t>1size</t>
    <phoneticPr fontId="3" type="noConversion"/>
  </si>
  <si>
    <t>2size</t>
    <phoneticPr fontId="3" type="noConversion"/>
  </si>
  <si>
    <t>OS</t>
    <phoneticPr fontId="3" type="noConversion"/>
  </si>
  <si>
    <t>Total</t>
    <phoneticPr fontId="3" type="noConversion"/>
  </si>
  <si>
    <t>비고</t>
    <phoneticPr fontId="3" type="noConversion"/>
  </si>
  <si>
    <t>정산가</t>
    <phoneticPr fontId="3" type="noConversion"/>
  </si>
  <si>
    <t>수익</t>
    <phoneticPr fontId="3" type="noConversion"/>
  </si>
  <si>
    <t>Discount
Rate</t>
    <phoneticPr fontId="3" type="noConversion"/>
  </si>
  <si>
    <t>commission</t>
    <phoneticPr fontId="3" type="noConversion"/>
  </si>
  <si>
    <t>TWO WAY ZIP JACKET</t>
  </si>
  <si>
    <t>1,2</t>
    <phoneticPr fontId="3" type="noConversion"/>
  </si>
  <si>
    <t>BLACK</t>
  </si>
  <si>
    <t>OFFICE BUTTON UP VEST</t>
  </si>
  <si>
    <t>DARK GREY</t>
  </si>
  <si>
    <t>SHIRRING SHIRTS</t>
  </si>
  <si>
    <t>GREY</t>
  </si>
  <si>
    <t>CORP SHIRTS</t>
  </si>
  <si>
    <t>THAT' GLASSES 01
(NO SALE)</t>
  </si>
  <si>
    <t>WHITE</t>
  </si>
  <si>
    <t>SPORTS POLO TOP</t>
  </si>
  <si>
    <t>KHAKI</t>
  </si>
  <si>
    <t>ANGEL WING SCARF TOP</t>
  </si>
  <si>
    <t>PINK</t>
  </si>
  <si>
    <t>GREEN</t>
  </si>
  <si>
    <t>CORSET JERSEY HOODIE</t>
  </si>
  <si>
    <t>OS</t>
  </si>
  <si>
    <t>GREY MELANGE</t>
  </si>
  <si>
    <t>LAYERED OFF SHOULDER</t>
  </si>
  <si>
    <t>BLUE</t>
  </si>
  <si>
    <t>KNITTED SAILOR BOLERO</t>
  </si>
  <si>
    <t>IVORY</t>
  </si>
  <si>
    <t>ORIENTAL STAR TOP</t>
  </si>
  <si>
    <t>LOVER OPS</t>
  </si>
  <si>
    <t>_x0008_BLACK</t>
  </si>
  <si>
    <t>BEIGE</t>
  </si>
  <si>
    <t>88 JERSEY TRACK PANTS</t>
  </si>
  <si>
    <t>LAYERED SKIRT PANTS</t>
  </si>
  <si>
    <t>GREY-NAVY</t>
  </si>
  <si>
    <t>CORP MINISKIRT</t>
  </si>
  <si>
    <t>LAYERED CORSET TOP</t>
  </si>
  <si>
    <t>LAYERED SHIRRING HOODIE</t>
  </si>
  <si>
    <t>PIERCED BUNNY T SHIRTS</t>
  </si>
  <si>
    <t>CHERRY TOAST T SHIRTS</t>
  </si>
  <si>
    <t>SPIKE HEART T SHIRTS</t>
  </si>
  <si>
    <t>BOXER PANTS</t>
  </si>
  <si>
    <t>SILVER</t>
  </si>
  <si>
    <t>BURGUNDY</t>
  </si>
  <si>
    <t>NAVY</t>
  </si>
  <si>
    <t>BELTED CARGO SKIRT</t>
  </si>
  <si>
    <t>PUFFY LACE TIGHTS</t>
  </si>
  <si>
    <t>SAILOR TROMPE L'OEIL DRESS</t>
  </si>
  <si>
    <t>CRYSTAL HOTFIX THONG</t>
  </si>
  <si>
    <t>YELLOW</t>
  </si>
  <si>
    <t>PURPLE</t>
  </si>
  <si>
    <t>SPORTY CORP BOOTS</t>
  </si>
  <si>
    <t>220,230,240,250,26</t>
    <phoneticPr fontId="3" type="noConversion"/>
  </si>
  <si>
    <t>WHITE</t>
    <phoneticPr fontId="3" type="noConversion"/>
  </si>
  <si>
    <t>PREORDER</t>
    <phoneticPr fontId="3" type="noConversion"/>
  </si>
  <si>
    <t>THAT' GLASSES 02</t>
  </si>
  <si>
    <t>THAT' GLASSES 01</t>
    <phoneticPr fontId="3" type="noConversion"/>
  </si>
  <si>
    <t>GUNMETAL</t>
    <phoneticPr fontId="3" type="noConversion"/>
  </si>
  <si>
    <t>1(DP)</t>
    <phoneticPr fontId="3" type="noConversion"/>
  </si>
  <si>
    <t>PREORDER
150개 한정</t>
    <phoneticPr fontId="3" type="noConversion"/>
  </si>
  <si>
    <t>S2 Necklace (Silver) X SAGEGASAGE</t>
  </si>
  <si>
    <t>S2 Necklace (Black) X SAGEGASAGE</t>
    <phoneticPr fontId="3" type="noConversion"/>
  </si>
  <si>
    <t>A Layered Choker X SAGEGASAGE</t>
  </si>
  <si>
    <t>A Multi Chain X SAGEGASAGE</t>
  </si>
  <si>
    <t>Deiscout_Rate</t>
    <phoneticPr fontId="3" type="noConversion"/>
  </si>
  <si>
    <t>Commission
Rate</t>
    <phoneticPr fontId="3" type="noConversion"/>
  </si>
  <si>
    <t>Denim &amp; Roses T (White)</t>
    <phoneticPr fontId="3" type="noConversion"/>
  </si>
  <si>
    <t>15%, 20%</t>
    <phoneticPr fontId="3" type="noConversion"/>
  </si>
  <si>
    <t>Denim &amp; Roses T (Black)</t>
    <phoneticPr fontId="3" type="noConversion"/>
  </si>
  <si>
    <t>Matt Love T (Off-white)</t>
    <phoneticPr fontId="3" type="noConversion"/>
  </si>
  <si>
    <t>Matt Love T (Black)</t>
    <phoneticPr fontId="3" type="noConversion"/>
  </si>
  <si>
    <t>Matt Love T (Valentine)</t>
    <phoneticPr fontId="3" type="noConversion"/>
  </si>
  <si>
    <t>Matt Love T (Mint)</t>
    <phoneticPr fontId="3" type="noConversion"/>
  </si>
  <si>
    <t>2000 Western Boots (Beige)</t>
    <phoneticPr fontId="3" type="noConversion"/>
  </si>
  <si>
    <t>사이즈 별 1족</t>
    <phoneticPr fontId="3" type="noConversion"/>
  </si>
  <si>
    <t>2000 Western Boots (Black)</t>
    <phoneticPr fontId="3" type="noConversion"/>
  </si>
  <si>
    <t>2000 Western Boots (Ivory)</t>
    <phoneticPr fontId="3" type="noConversion"/>
  </si>
  <si>
    <t>2000 Winter Western Boots (Black)</t>
    <phoneticPr fontId="3" type="noConversion"/>
  </si>
  <si>
    <t>Trackstar Heels (Black)</t>
    <phoneticPr fontId="3" type="noConversion"/>
  </si>
  <si>
    <t>NO.2 Denim Heeled Boots (Black Denim)</t>
    <phoneticPr fontId="3" type="noConversion"/>
  </si>
  <si>
    <t>Washed Maxi Skirt (Camo)</t>
    <phoneticPr fontId="3" type="noConversion"/>
  </si>
  <si>
    <t>2000 Football Maxi Skirt (White)</t>
    <phoneticPr fontId="3" type="noConversion"/>
  </si>
  <si>
    <t>Iced Denim Damaged Skirt</t>
    <phoneticPr fontId="3" type="noConversion"/>
  </si>
  <si>
    <t>Line Cutout Long Sleeves T (Navy)</t>
    <phoneticPr fontId="3" type="noConversion"/>
  </si>
  <si>
    <t>Line Cutout Long Sleeves T (Black)</t>
    <phoneticPr fontId="3" type="noConversion"/>
  </si>
  <si>
    <t>Line Cutout Long Sleeves T (White)</t>
    <phoneticPr fontId="3" type="noConversion"/>
  </si>
  <si>
    <t>Washing Leather Rider Jacket (Brown)</t>
    <phoneticPr fontId="3" type="noConversion"/>
  </si>
  <si>
    <t>0,1,2</t>
    <phoneticPr fontId="3" type="noConversion"/>
  </si>
  <si>
    <t>Puffy Bow T (Red)</t>
    <phoneticPr fontId="3" type="noConversion"/>
  </si>
  <si>
    <t>Puffy Bow T (Butter)</t>
    <phoneticPr fontId="3" type="noConversion"/>
  </si>
  <si>
    <t>Puffy Bow T (Sky Blue)</t>
    <phoneticPr fontId="3" type="noConversion"/>
  </si>
  <si>
    <t>Matt Love T (Lavender)</t>
    <phoneticPr fontId="3" type="noConversion"/>
  </si>
  <si>
    <t>Matt Love T (Vintage Blue)</t>
    <phoneticPr fontId="3" type="noConversion"/>
  </si>
  <si>
    <t>HOCKEY T (NAVY)</t>
    <phoneticPr fontId="3" type="noConversion"/>
  </si>
  <si>
    <t>HOCKEY T (BLACK)</t>
    <phoneticPr fontId="3" type="noConversion"/>
  </si>
  <si>
    <t>ADORO T (OCEAN)</t>
    <phoneticPr fontId="3" type="noConversion"/>
  </si>
  <si>
    <t>ADORO T (BLACK)</t>
    <phoneticPr fontId="3" type="noConversion"/>
  </si>
  <si>
    <t>PARIS LOVES ME T</t>
    <phoneticPr fontId="3" type="noConversion"/>
  </si>
  <si>
    <t>AMOROSA T (WHITE)</t>
  </si>
  <si>
    <t>ANGELIC CAMO BALL CAP</t>
  </si>
  <si>
    <t>BLESSED STRIPE DENIM BALL CAP</t>
  </si>
  <si>
    <t>BLESSED OIL DENIM BALL CAP</t>
    <phoneticPr fontId="3" type="noConversion"/>
  </si>
  <si>
    <t>PARIS BALL CAP (BLACK DENIM)</t>
    <phoneticPr fontId="3" type="noConversion"/>
  </si>
  <si>
    <t>PARIS BALL CAP</t>
    <phoneticPr fontId="3" type="noConversion"/>
  </si>
  <si>
    <t>Roses Denim Ballcap (Black-Denim)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</si>
</sst>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&quot;₩&quot;#,##0_);[Red]\(&quot;₩&quot;#,##0\)"/>
  </numFmts>
  <fonts count="8">
    <font>
      <sz val="11"/>
      <color theme="1"/>
      <name val="맑은 고딕"/>
      <family val="2"/>
      <charset val="129"/>
      <scheme val="minor"/>
    </font>
    <font>
      <b/>
      <sz val="10"/>
      <color rgb="FFFFFFFF"/>
      <name val="Arial"/>
      <family val="2"/>
    </font>
    <font>
      <sz val="10"/>
      <color theme="1"/>
      <name val="Arial"/>
      <family val="2"/>
    </font>
    <font>
      <sz val="8"/>
      <name val="맑은 고딕"/>
      <family val="2"/>
      <charset val="129"/>
      <scheme val="minor"/>
    </font>
    <font>
      <b/>
      <sz val="10"/>
      <color theme="1"/>
      <name val="Arial"/>
      <family val="2"/>
    </font>
    <font>
      <b/>
      <sz val="10"/>
      <color rgb="FFFFFFFF"/>
      <name val="Malgun Gothic"/>
      <family val="2"/>
      <charset val="129"/>
    </font>
    <font>
      <sz val="11"/>
      <color rgb="FFFF0000"/>
      <name val="맑은 고딕"/>
      <family val="2"/>
      <charset val="129"/>
      <scheme val="minor"/>
    </font>
    <font>
      <b/>
      <sz val="10"/>
      <color theme="1"/>
      <name val="Malgun Gothic"/>
      <family val="2"/>
      <charset val="129"/>
    </font>
  </fonts>
  <fills count="6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0000"/>
        <bgColor indexed="64"/>
      </patternFill>
    </fill>
  </fills>
  <borders count="10">
    <border>
      <left/>
      <right/>
      <top/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CCCCCC"/>
      </left>
      <right/>
      <top style="medium">
        <color rgb="FFCCCCCC"/>
      </top>
      <bottom style="medium">
        <color rgb="FFCCCCCC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/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thin">
        <color indexed="64"/>
      </bottom>
      <diagonal/>
    </border>
    <border>
      <left style="medium">
        <color rgb="FFCCCCCC"/>
      </left>
      <right/>
      <top style="medium">
        <color rgb="FFCCCCCC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48">
    <xf numFmtId="0" fontId="0" fillId="0" borderId="0" xfId="0">
      <alignment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vertical="center" wrapText="1"/>
    </xf>
    <xf numFmtId="176" fontId="2" fillId="0" borderId="1" xfId="0" applyNumberFormat="1" applyFont="1" applyBorder="1" applyAlignment="1">
      <alignment horizontal="center" vertical="center" wrapText="1"/>
    </xf>
    <xf numFmtId="9" fontId="2" fillId="0" borderId="1" xfId="0" applyNumberFormat="1" applyFont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1" fillId="2" borderId="2" xfId="0" applyFont="1" applyFill="1" applyBorder="1" applyAlignment="1">
      <alignment horizontal="center" vertical="center" wrapText="1"/>
    </xf>
    <xf numFmtId="176" fontId="2" fillId="0" borderId="4" xfId="0" applyNumberFormat="1" applyFont="1" applyBorder="1" applyAlignment="1">
      <alignment horizontal="center" vertical="center" wrapText="1"/>
    </xf>
    <xf numFmtId="0" fontId="1" fillId="2" borderId="5" xfId="0" applyFont="1" applyFill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2" fillId="0" borderId="0" xfId="0" applyFont="1" applyAlignment="1">
      <alignment wrapText="1"/>
    </xf>
    <xf numFmtId="176" fontId="2" fillId="0" borderId="0" xfId="0" applyNumberFormat="1" applyFont="1" applyAlignment="1">
      <alignment horizontal="right" wrapText="1"/>
    </xf>
    <xf numFmtId="9" fontId="2" fillId="0" borderId="0" xfId="0" applyNumberFormat="1" applyFont="1" applyAlignment="1">
      <alignment horizontal="right" wrapText="1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/>
    </xf>
    <xf numFmtId="176" fontId="2" fillId="0" borderId="0" xfId="0" applyNumberFormat="1" applyFont="1" applyAlignment="1">
      <alignment wrapText="1"/>
    </xf>
    <xf numFmtId="9" fontId="2" fillId="0" borderId="0" xfId="0" applyNumberFormat="1" applyFont="1" applyAlignment="1">
      <alignment wrapText="1"/>
    </xf>
    <xf numFmtId="176" fontId="0" fillId="0" borderId="0" xfId="0" applyNumberFormat="1">
      <alignment vertical="center"/>
    </xf>
    <xf numFmtId="9" fontId="0" fillId="0" borderId="0" xfId="0" applyNumberFormat="1">
      <alignment vertical="center"/>
    </xf>
    <xf numFmtId="0" fontId="2" fillId="0" borderId="6" xfId="0" applyFont="1" applyBorder="1" applyAlignment="1">
      <alignment vertical="center" wrapText="1"/>
    </xf>
    <xf numFmtId="0" fontId="2" fillId="0" borderId="6" xfId="0" applyFont="1" applyBorder="1" applyAlignment="1">
      <alignment horizontal="center" vertical="center" wrapText="1"/>
    </xf>
    <xf numFmtId="176" fontId="2" fillId="0" borderId="6" xfId="0" applyNumberFormat="1" applyFont="1" applyBorder="1" applyAlignment="1">
      <alignment horizontal="center" vertical="center" wrapText="1"/>
    </xf>
    <xf numFmtId="9" fontId="2" fillId="0" borderId="6" xfId="0" applyNumberFormat="1" applyFont="1" applyBorder="1" applyAlignment="1">
      <alignment horizontal="center" vertical="center" wrapText="1"/>
    </xf>
    <xf numFmtId="176" fontId="2" fillId="0" borderId="7" xfId="0" applyNumberFormat="1" applyFont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/>
    </xf>
    <xf numFmtId="9" fontId="4" fillId="4" borderId="3" xfId="0" applyNumberFormat="1" applyFont="1" applyFill="1" applyBorder="1" applyAlignment="1">
      <alignment horizontal="center" vertical="center" wrapText="1"/>
    </xf>
    <xf numFmtId="176" fontId="0" fillId="0" borderId="3" xfId="0" applyNumberFormat="1" applyBorder="1">
      <alignment vertical="center"/>
    </xf>
    <xf numFmtId="9" fontId="0" fillId="0" borderId="3" xfId="0" applyNumberFormat="1" applyBorder="1" applyAlignment="1">
      <alignment horizontal="center" vertical="center"/>
    </xf>
    <xf numFmtId="9" fontId="0" fillId="0" borderId="8" xfId="0" applyNumberFormat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 wrapText="1"/>
    </xf>
    <xf numFmtId="176" fontId="5" fillId="2" borderId="1" xfId="0" applyNumberFormat="1" applyFont="1" applyFill="1" applyBorder="1" applyAlignment="1">
      <alignment horizontal="center" vertical="center" wrapText="1"/>
    </xf>
    <xf numFmtId="9" fontId="5" fillId="2" borderId="1" xfId="0" applyNumberFormat="1" applyFont="1" applyFill="1" applyBorder="1" applyAlignment="1">
      <alignment horizontal="center" vertical="center" wrapText="1"/>
    </xf>
    <xf numFmtId="176" fontId="7" fillId="4" borderId="3" xfId="0" applyNumberFormat="1" applyFont="1" applyFill="1" applyBorder="1" applyAlignment="1">
      <alignment horizontal="center" vertical="center" wrapText="1"/>
    </xf>
    <xf numFmtId="0" fontId="0" fillId="0" borderId="3" xfId="0" applyBorder="1">
      <alignment vertical="center"/>
    </xf>
    <xf numFmtId="0" fontId="6" fillId="0" borderId="3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 wrapText="1"/>
    </xf>
    <xf numFmtId="0" fontId="2" fillId="5" borderId="3" xfId="0" applyFont="1" applyFill="1" applyBorder="1" applyAlignment="1">
      <alignment horizontal="center" vertical="center" wrapText="1"/>
    </xf>
    <xf numFmtId="0" fontId="0" fillId="5" borderId="3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1" fillId="2" borderId="3" xfId="0" applyFont="1" applyFill="1" applyBorder="1" applyAlignment="1">
      <alignment horizontal="center" wrapText="1"/>
    </xf>
    <xf numFmtId="176" fontId="5" fillId="2" borderId="3" xfId="0" applyNumberFormat="1" applyFont="1" applyFill="1" applyBorder="1" applyAlignment="1">
      <alignment horizontal="center" wrapText="1"/>
    </xf>
    <xf numFmtId="9" fontId="1" fillId="2" borderId="3" xfId="0" applyNumberFormat="1" applyFont="1" applyFill="1" applyBorder="1" applyAlignment="1">
      <alignment horizontal="center" wrapText="1"/>
    </xf>
    <xf numFmtId="0" fontId="5" fillId="2" borderId="3" xfId="0" applyFont="1" applyFill="1" applyBorder="1" applyAlignment="1">
      <alignment horizontal="center" wrapText="1"/>
    </xf>
    <xf numFmtId="176" fontId="2" fillId="0" borderId="3" xfId="0" applyNumberFormat="1" applyFont="1" applyBorder="1" applyAlignment="1">
      <alignment horizontal="center" vertical="center" wrapText="1"/>
    </xf>
    <xf numFmtId="9" fontId="2" fillId="0" borderId="3" xfId="0" applyNumberFormat="1" applyFont="1" applyBorder="1" applyAlignment="1">
      <alignment horizontal="center" vertical="center" wrapText="1"/>
    </xf>
    <xf numFmtId="3" fontId="2" fillId="0" borderId="3" xfId="0" applyNumberFormat="1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theme" Target="theme/theme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4.png"/><Relationship Id="rId18" Type="http://schemas.openxmlformats.org/officeDocument/2006/relationships/image" Target="../media/image79.png"/><Relationship Id="rId26" Type="http://schemas.openxmlformats.org/officeDocument/2006/relationships/image" Target="../media/image87.png"/><Relationship Id="rId21" Type="http://schemas.openxmlformats.org/officeDocument/2006/relationships/image" Target="../media/image82.png"/><Relationship Id="rId34" Type="http://schemas.openxmlformats.org/officeDocument/2006/relationships/image" Target="../media/image95.png"/><Relationship Id="rId7" Type="http://schemas.openxmlformats.org/officeDocument/2006/relationships/image" Target="../media/image68.png"/><Relationship Id="rId12" Type="http://schemas.openxmlformats.org/officeDocument/2006/relationships/image" Target="../media/image73.png"/><Relationship Id="rId17" Type="http://schemas.openxmlformats.org/officeDocument/2006/relationships/image" Target="../media/image78.png"/><Relationship Id="rId25" Type="http://schemas.openxmlformats.org/officeDocument/2006/relationships/image" Target="../media/image86.png"/><Relationship Id="rId33" Type="http://schemas.openxmlformats.org/officeDocument/2006/relationships/image" Target="../media/image94.png"/><Relationship Id="rId38" Type="http://schemas.openxmlformats.org/officeDocument/2006/relationships/image" Target="../media/image99.png"/><Relationship Id="rId2" Type="http://schemas.openxmlformats.org/officeDocument/2006/relationships/image" Target="../media/image63.png"/><Relationship Id="rId16" Type="http://schemas.openxmlformats.org/officeDocument/2006/relationships/image" Target="../media/image77.png"/><Relationship Id="rId20" Type="http://schemas.openxmlformats.org/officeDocument/2006/relationships/image" Target="../media/image81.png"/><Relationship Id="rId29" Type="http://schemas.openxmlformats.org/officeDocument/2006/relationships/image" Target="../media/image90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11" Type="http://schemas.openxmlformats.org/officeDocument/2006/relationships/image" Target="../media/image72.png"/><Relationship Id="rId24" Type="http://schemas.openxmlformats.org/officeDocument/2006/relationships/image" Target="../media/image85.png"/><Relationship Id="rId32" Type="http://schemas.openxmlformats.org/officeDocument/2006/relationships/image" Target="../media/image93.png"/><Relationship Id="rId37" Type="http://schemas.openxmlformats.org/officeDocument/2006/relationships/image" Target="../media/image98.png"/><Relationship Id="rId5" Type="http://schemas.openxmlformats.org/officeDocument/2006/relationships/image" Target="../media/image66.png"/><Relationship Id="rId15" Type="http://schemas.openxmlformats.org/officeDocument/2006/relationships/image" Target="../media/image76.png"/><Relationship Id="rId23" Type="http://schemas.openxmlformats.org/officeDocument/2006/relationships/image" Target="../media/image84.png"/><Relationship Id="rId28" Type="http://schemas.openxmlformats.org/officeDocument/2006/relationships/image" Target="../media/image89.png"/><Relationship Id="rId36" Type="http://schemas.openxmlformats.org/officeDocument/2006/relationships/image" Target="../media/image97.png"/><Relationship Id="rId10" Type="http://schemas.openxmlformats.org/officeDocument/2006/relationships/image" Target="../media/image71.png"/><Relationship Id="rId19" Type="http://schemas.openxmlformats.org/officeDocument/2006/relationships/image" Target="../media/image80.png"/><Relationship Id="rId31" Type="http://schemas.openxmlformats.org/officeDocument/2006/relationships/image" Target="../media/image92.png"/><Relationship Id="rId4" Type="http://schemas.openxmlformats.org/officeDocument/2006/relationships/image" Target="../media/image65.png"/><Relationship Id="rId9" Type="http://schemas.openxmlformats.org/officeDocument/2006/relationships/image" Target="../media/image70.png"/><Relationship Id="rId14" Type="http://schemas.openxmlformats.org/officeDocument/2006/relationships/image" Target="../media/image75.png"/><Relationship Id="rId22" Type="http://schemas.openxmlformats.org/officeDocument/2006/relationships/image" Target="../media/image83.png"/><Relationship Id="rId27" Type="http://schemas.openxmlformats.org/officeDocument/2006/relationships/image" Target="../media/image88.png"/><Relationship Id="rId30" Type="http://schemas.openxmlformats.org/officeDocument/2006/relationships/image" Target="../media/image91.png"/><Relationship Id="rId35" Type="http://schemas.openxmlformats.org/officeDocument/2006/relationships/image" Target="../media/image96.png"/><Relationship Id="rId8" Type="http://schemas.openxmlformats.org/officeDocument/2006/relationships/image" Target="../media/image69.png"/><Relationship Id="rId3" Type="http://schemas.openxmlformats.org/officeDocument/2006/relationships/image" Target="../media/image6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171452</xdr:colOff>
      <xdr:row>17</xdr:row>
      <xdr:rowOff>34926</xdr:rowOff>
    </xdr:from>
    <xdr:to>
      <xdr:col>1</xdr:col>
      <xdr:colOff>35540</xdr:colOff>
      <xdr:row>18</xdr:row>
      <xdr:rowOff>2876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B7228F29-AC99-4F76-DA7E-ED37BFCB8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466977" y="34772601"/>
          <a:ext cx="1178538" cy="1187150"/>
        </a:xfrm>
        <a:prstGeom prst="rect">
          <a:avLst/>
        </a:prstGeom>
      </xdr:spPr>
    </xdr:pic>
    <xdr:clientData/>
  </xdr:twoCellAnchor>
  <xdr:twoCellAnchor>
    <xdr:from>
      <xdr:col>0</xdr:col>
      <xdr:colOff>152399</xdr:colOff>
      <xdr:row>16</xdr:row>
      <xdr:rowOff>41274</xdr:rowOff>
    </xdr:from>
    <xdr:to>
      <xdr:col>1</xdr:col>
      <xdr:colOff>20511</xdr:colOff>
      <xdr:row>17</xdr:row>
      <xdr:rowOff>2874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A9F90BBE-41C1-8FB8-7635-4873F8A0B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447924" y="33550224"/>
          <a:ext cx="1182562" cy="1180800"/>
        </a:xfrm>
        <a:prstGeom prst="rect">
          <a:avLst/>
        </a:prstGeom>
      </xdr:spPr>
    </xdr:pic>
    <xdr:clientData/>
  </xdr:twoCellAnchor>
  <xdr:twoCellAnchor>
    <xdr:from>
      <xdr:col>0</xdr:col>
      <xdr:colOff>130175</xdr:colOff>
      <xdr:row>15</xdr:row>
      <xdr:rowOff>15875</xdr:rowOff>
    </xdr:from>
    <xdr:to>
      <xdr:col>1</xdr:col>
      <xdr:colOff>4223</xdr:colOff>
      <xdr:row>15</xdr:row>
      <xdr:rowOff>1203025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370A03DD-73ED-44C2-8960-B28A7AD5E4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25700" y="32296100"/>
          <a:ext cx="1182148" cy="1187150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1</xdr:row>
      <xdr:rowOff>25400</xdr:rowOff>
    </xdr:from>
    <xdr:to>
      <xdr:col>0</xdr:col>
      <xdr:colOff>1250650</xdr:colOff>
      <xdr:row>1</xdr:row>
      <xdr:rowOff>1209375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14B20A4F-7898-BD79-E3A1-05F0E32C0A6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59025" y="358775"/>
          <a:ext cx="1183975" cy="118080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</xdr:row>
      <xdr:rowOff>15875</xdr:rowOff>
    </xdr:from>
    <xdr:to>
      <xdr:col>0</xdr:col>
      <xdr:colOff>1257000</xdr:colOff>
      <xdr:row>2</xdr:row>
      <xdr:rowOff>1203025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5FE784E4-E03F-0AE3-CC85-7047FE7BB8C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71725" y="2806700"/>
          <a:ext cx="1180800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</xdr:row>
      <xdr:rowOff>15875</xdr:rowOff>
    </xdr:from>
    <xdr:to>
      <xdr:col>0</xdr:col>
      <xdr:colOff>1256523</xdr:colOff>
      <xdr:row>3</xdr:row>
      <xdr:rowOff>1203025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75C50B7-8D51-E0B2-DFF5-8149936FC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71725" y="52641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</xdr:row>
      <xdr:rowOff>15875</xdr:rowOff>
    </xdr:from>
    <xdr:to>
      <xdr:col>0</xdr:col>
      <xdr:colOff>1256523</xdr:colOff>
      <xdr:row>4</xdr:row>
      <xdr:rowOff>1203025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58CCB15B-A85C-7590-06C3-674F59761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71725" y="101790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5</xdr:row>
      <xdr:rowOff>15875</xdr:rowOff>
    </xdr:from>
    <xdr:to>
      <xdr:col>0</xdr:col>
      <xdr:colOff>1256523</xdr:colOff>
      <xdr:row>5</xdr:row>
      <xdr:rowOff>1203025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ADC0966-1290-DA9F-AEE5-6E0ED334A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71725" y="126365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6</xdr:row>
      <xdr:rowOff>15875</xdr:rowOff>
    </xdr:from>
    <xdr:to>
      <xdr:col>0</xdr:col>
      <xdr:colOff>1256523</xdr:colOff>
      <xdr:row>6</xdr:row>
      <xdr:rowOff>1203025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583CA3F4-F250-A30A-669A-A7CAAFE7F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71725" y="150939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7</xdr:row>
      <xdr:rowOff>15875</xdr:rowOff>
    </xdr:from>
    <xdr:to>
      <xdr:col>0</xdr:col>
      <xdr:colOff>1256523</xdr:colOff>
      <xdr:row>7</xdr:row>
      <xdr:rowOff>1203025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45D45F60-4F02-5980-994A-19F131C072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71725" y="175514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9</xdr:row>
      <xdr:rowOff>15875</xdr:rowOff>
    </xdr:from>
    <xdr:to>
      <xdr:col>0</xdr:col>
      <xdr:colOff>1256523</xdr:colOff>
      <xdr:row>9</xdr:row>
      <xdr:rowOff>1203025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5369FABE-F477-3822-58AF-D4C5E08B95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71725" y="224663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8</xdr:row>
      <xdr:rowOff>15875</xdr:rowOff>
    </xdr:from>
    <xdr:to>
      <xdr:col>0</xdr:col>
      <xdr:colOff>1256523</xdr:colOff>
      <xdr:row>8</xdr:row>
      <xdr:rowOff>1203025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2932A9CD-D4C2-FE65-FF05-FFC5B5928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71725" y="200088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10</xdr:row>
      <xdr:rowOff>15875</xdr:rowOff>
    </xdr:from>
    <xdr:to>
      <xdr:col>0</xdr:col>
      <xdr:colOff>1256523</xdr:colOff>
      <xdr:row>10</xdr:row>
      <xdr:rowOff>1203025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4BA2A60B-F344-F66E-5BE0-EC2F01562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71725" y="249237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11</xdr:row>
      <xdr:rowOff>15875</xdr:rowOff>
    </xdr:from>
    <xdr:to>
      <xdr:col>0</xdr:col>
      <xdr:colOff>1256523</xdr:colOff>
      <xdr:row>11</xdr:row>
      <xdr:rowOff>1203025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1365BC05-7D32-2AA5-BF1A-8C74D9A82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71725" y="273812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12</xdr:row>
      <xdr:rowOff>15875</xdr:rowOff>
    </xdr:from>
    <xdr:to>
      <xdr:col>0</xdr:col>
      <xdr:colOff>1256523</xdr:colOff>
      <xdr:row>12</xdr:row>
      <xdr:rowOff>1203025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4064603-98B8-1E85-7180-D5405800C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71725" y="2860992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13</xdr:row>
      <xdr:rowOff>15875</xdr:rowOff>
    </xdr:from>
    <xdr:to>
      <xdr:col>0</xdr:col>
      <xdr:colOff>1256523</xdr:colOff>
      <xdr:row>13</xdr:row>
      <xdr:rowOff>1203025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DC3F1086-8ACC-46FF-AC8F-0306F480C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71725" y="298386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14</xdr:row>
      <xdr:rowOff>15875</xdr:rowOff>
    </xdr:from>
    <xdr:to>
      <xdr:col>0</xdr:col>
      <xdr:colOff>1256523</xdr:colOff>
      <xdr:row>14</xdr:row>
      <xdr:rowOff>1203025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96DAF6B2-2435-176B-D394-DC1F4978E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71725" y="3106737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18</xdr:row>
      <xdr:rowOff>15875</xdr:rowOff>
    </xdr:from>
    <xdr:to>
      <xdr:col>0</xdr:col>
      <xdr:colOff>1256523</xdr:colOff>
      <xdr:row>18</xdr:row>
      <xdr:rowOff>1203025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E84B1619-C83D-6DAE-2129-3ACC976C1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71725" y="3598227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19</xdr:row>
      <xdr:rowOff>15875</xdr:rowOff>
    </xdr:from>
    <xdr:to>
      <xdr:col>0</xdr:col>
      <xdr:colOff>1256523</xdr:colOff>
      <xdr:row>19</xdr:row>
      <xdr:rowOff>1203025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F3AF785D-41ED-0852-48FD-15A4E9BEB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71725" y="372110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20</xdr:row>
      <xdr:rowOff>15875</xdr:rowOff>
    </xdr:from>
    <xdr:to>
      <xdr:col>0</xdr:col>
      <xdr:colOff>1256523</xdr:colOff>
      <xdr:row>20</xdr:row>
      <xdr:rowOff>1203025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E6C5F081-EA08-2BBD-E02D-0B5358F7D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371725" y="3843972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21</xdr:row>
      <xdr:rowOff>15875</xdr:rowOff>
    </xdr:from>
    <xdr:to>
      <xdr:col>0</xdr:col>
      <xdr:colOff>1256523</xdr:colOff>
      <xdr:row>21</xdr:row>
      <xdr:rowOff>1203025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3F64FE32-54EE-1A9A-27D3-4E25A00918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371725" y="396684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22</xdr:row>
      <xdr:rowOff>15875</xdr:rowOff>
    </xdr:from>
    <xdr:to>
      <xdr:col>0</xdr:col>
      <xdr:colOff>1256523</xdr:colOff>
      <xdr:row>22</xdr:row>
      <xdr:rowOff>1203025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C5492D63-DBB1-D148-5B86-4039C5CD9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371725" y="4089717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23</xdr:row>
      <xdr:rowOff>15875</xdr:rowOff>
    </xdr:from>
    <xdr:to>
      <xdr:col>0</xdr:col>
      <xdr:colOff>1256523</xdr:colOff>
      <xdr:row>23</xdr:row>
      <xdr:rowOff>1203025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543297DD-84FC-F6F1-8708-9705E5104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371725" y="421259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24</xdr:row>
      <xdr:rowOff>0</xdr:rowOff>
    </xdr:from>
    <xdr:to>
      <xdr:col>0</xdr:col>
      <xdr:colOff>1256523</xdr:colOff>
      <xdr:row>24</xdr:row>
      <xdr:rowOff>1193500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0943E8F0-FB99-5CD1-30DF-A86A239F28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371725" y="4335462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24</xdr:row>
      <xdr:rowOff>15875</xdr:rowOff>
    </xdr:from>
    <xdr:to>
      <xdr:col>0</xdr:col>
      <xdr:colOff>1256523</xdr:colOff>
      <xdr:row>24</xdr:row>
      <xdr:rowOff>1203025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38714912-F5A0-6332-4F83-83418E412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371725" y="445833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25</xdr:row>
      <xdr:rowOff>15875</xdr:rowOff>
    </xdr:from>
    <xdr:to>
      <xdr:col>0</xdr:col>
      <xdr:colOff>1256523</xdr:colOff>
      <xdr:row>25</xdr:row>
      <xdr:rowOff>1203025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888425A8-7FF7-B69A-831F-5625722E02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371725" y="470408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26</xdr:row>
      <xdr:rowOff>15875</xdr:rowOff>
    </xdr:from>
    <xdr:to>
      <xdr:col>0</xdr:col>
      <xdr:colOff>1256523</xdr:colOff>
      <xdr:row>26</xdr:row>
      <xdr:rowOff>1203025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60EC8861-B4D8-B91E-E6BE-4DC2CB0C96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371725" y="494982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27</xdr:row>
      <xdr:rowOff>15875</xdr:rowOff>
    </xdr:from>
    <xdr:to>
      <xdr:col>0</xdr:col>
      <xdr:colOff>1256523</xdr:colOff>
      <xdr:row>27</xdr:row>
      <xdr:rowOff>1203025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E8254B1F-BDDC-99AD-B2E9-0276FCB0F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371725" y="519557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28</xdr:row>
      <xdr:rowOff>15875</xdr:rowOff>
    </xdr:from>
    <xdr:to>
      <xdr:col>0</xdr:col>
      <xdr:colOff>1256523</xdr:colOff>
      <xdr:row>28</xdr:row>
      <xdr:rowOff>1203025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2A88BFDE-82DA-E6CE-31A6-703D6032D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371725" y="544131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82550</xdr:colOff>
      <xdr:row>30</xdr:row>
      <xdr:rowOff>28575</xdr:rowOff>
    </xdr:from>
    <xdr:to>
      <xdr:col>0</xdr:col>
      <xdr:colOff>1266051</xdr:colOff>
      <xdr:row>30</xdr:row>
      <xdr:rowOff>1212550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D6A2AB9C-EE29-4031-2253-FF03DEB3A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378075" y="58112025"/>
          <a:ext cx="1183501" cy="1183975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29</xdr:row>
      <xdr:rowOff>15875</xdr:rowOff>
    </xdr:from>
    <xdr:to>
      <xdr:col>0</xdr:col>
      <xdr:colOff>1256523</xdr:colOff>
      <xdr:row>29</xdr:row>
      <xdr:rowOff>1203025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E56F10BB-AF8A-9E73-A08F-B8A2D34A0C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371725" y="568706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31</xdr:row>
      <xdr:rowOff>15875</xdr:rowOff>
    </xdr:from>
    <xdr:to>
      <xdr:col>0</xdr:col>
      <xdr:colOff>1256523</xdr:colOff>
      <xdr:row>31</xdr:row>
      <xdr:rowOff>1203025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50FE1AD9-3AB5-EC2C-1298-06F2DCEFC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371725" y="593280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32</xdr:row>
      <xdr:rowOff>15875</xdr:rowOff>
    </xdr:from>
    <xdr:to>
      <xdr:col>0</xdr:col>
      <xdr:colOff>1256523</xdr:colOff>
      <xdr:row>32</xdr:row>
      <xdr:rowOff>1203025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FE411B19-BBB5-505C-FC81-C58AA7E11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371725" y="6055677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33</xdr:row>
      <xdr:rowOff>15875</xdr:rowOff>
    </xdr:from>
    <xdr:to>
      <xdr:col>0</xdr:col>
      <xdr:colOff>1256523</xdr:colOff>
      <xdr:row>33</xdr:row>
      <xdr:rowOff>1203025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33B4754A-C82D-C944-E531-4C24B7876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71725" y="617855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36</xdr:row>
      <xdr:rowOff>15875</xdr:rowOff>
    </xdr:from>
    <xdr:to>
      <xdr:col>0</xdr:col>
      <xdr:colOff>1256523</xdr:colOff>
      <xdr:row>36</xdr:row>
      <xdr:rowOff>1203025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77868BBD-F161-ADD5-FBA6-54E66E206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71725" y="6547167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35</xdr:row>
      <xdr:rowOff>15875</xdr:rowOff>
    </xdr:from>
    <xdr:to>
      <xdr:col>0</xdr:col>
      <xdr:colOff>1256523</xdr:colOff>
      <xdr:row>35</xdr:row>
      <xdr:rowOff>1203025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F2A6B861-DE36-B748-0901-99624A542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371725" y="642429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34</xdr:row>
      <xdr:rowOff>15875</xdr:rowOff>
    </xdr:from>
    <xdr:to>
      <xdr:col>0</xdr:col>
      <xdr:colOff>1256523</xdr:colOff>
      <xdr:row>34</xdr:row>
      <xdr:rowOff>1203025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E88B296F-380B-CCEC-CF02-8630656E98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371725" y="6301422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37</xdr:row>
      <xdr:rowOff>15875</xdr:rowOff>
    </xdr:from>
    <xdr:to>
      <xdr:col>0</xdr:col>
      <xdr:colOff>1256523</xdr:colOff>
      <xdr:row>37</xdr:row>
      <xdr:rowOff>1203025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3E497BB9-987E-E1D0-891A-D1AA050A85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371725" y="667004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39</xdr:row>
      <xdr:rowOff>15875</xdr:rowOff>
    </xdr:from>
    <xdr:to>
      <xdr:col>0</xdr:col>
      <xdr:colOff>1256523</xdr:colOff>
      <xdr:row>39</xdr:row>
      <xdr:rowOff>1203025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DF57A954-9A9F-2747-D270-E3672502A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371725" y="691578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38</xdr:row>
      <xdr:rowOff>15875</xdr:rowOff>
    </xdr:from>
    <xdr:to>
      <xdr:col>0</xdr:col>
      <xdr:colOff>1256523</xdr:colOff>
      <xdr:row>38</xdr:row>
      <xdr:rowOff>1203025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336828D4-05AC-C041-A720-410043B025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371725" y="6792912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40</xdr:row>
      <xdr:rowOff>15875</xdr:rowOff>
    </xdr:from>
    <xdr:to>
      <xdr:col>0</xdr:col>
      <xdr:colOff>1256523</xdr:colOff>
      <xdr:row>40</xdr:row>
      <xdr:rowOff>1203025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C2691E51-342E-DEAC-1A5E-79622E66E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371725" y="7038657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41</xdr:row>
      <xdr:rowOff>15875</xdr:rowOff>
    </xdr:from>
    <xdr:to>
      <xdr:col>0</xdr:col>
      <xdr:colOff>1256523</xdr:colOff>
      <xdr:row>41</xdr:row>
      <xdr:rowOff>1203025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E4A50A73-D742-1F5F-693C-D6C37A280C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371725" y="716153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42</xdr:row>
      <xdr:rowOff>15875</xdr:rowOff>
    </xdr:from>
    <xdr:to>
      <xdr:col>0</xdr:col>
      <xdr:colOff>1256523</xdr:colOff>
      <xdr:row>42</xdr:row>
      <xdr:rowOff>1203025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C2FC696D-B231-332E-BB56-97B451D5A1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371725" y="7284402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43</xdr:row>
      <xdr:rowOff>15875</xdr:rowOff>
    </xdr:from>
    <xdr:to>
      <xdr:col>0</xdr:col>
      <xdr:colOff>1256523</xdr:colOff>
      <xdr:row>43</xdr:row>
      <xdr:rowOff>1203025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15274529-0F50-65CF-0C13-83003C3DA8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371725" y="740727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44</xdr:row>
      <xdr:rowOff>15875</xdr:rowOff>
    </xdr:from>
    <xdr:to>
      <xdr:col>0</xdr:col>
      <xdr:colOff>1256523</xdr:colOff>
      <xdr:row>44</xdr:row>
      <xdr:rowOff>1203025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9D30C473-ACC7-E008-E474-5E85C16CC5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371725" y="765302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45</xdr:row>
      <xdr:rowOff>15875</xdr:rowOff>
    </xdr:from>
    <xdr:to>
      <xdr:col>0</xdr:col>
      <xdr:colOff>1256523</xdr:colOff>
      <xdr:row>45</xdr:row>
      <xdr:rowOff>1203025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9A06CA61-EB18-783E-8841-7DD3A28C1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371725" y="789876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46</xdr:row>
      <xdr:rowOff>15875</xdr:rowOff>
    </xdr:from>
    <xdr:to>
      <xdr:col>0</xdr:col>
      <xdr:colOff>1256523</xdr:colOff>
      <xdr:row>46</xdr:row>
      <xdr:rowOff>1203025</xdr:rowOff>
    </xdr:to>
    <xdr:pic>
      <xdr:nvPicPr>
        <xdr:cNvPr id="108" name="그림 107">
          <a:extLst>
            <a:ext uri="{FF2B5EF4-FFF2-40B4-BE49-F238E27FC236}">
              <a16:creationId xmlns:a16="http://schemas.microsoft.com/office/drawing/2014/main" id="{7C05F59E-0F2C-0093-BBB2-E83580C1B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371725" y="8267382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47</xdr:row>
      <xdr:rowOff>15875</xdr:rowOff>
    </xdr:from>
    <xdr:to>
      <xdr:col>0</xdr:col>
      <xdr:colOff>1256523</xdr:colOff>
      <xdr:row>47</xdr:row>
      <xdr:rowOff>1203025</xdr:rowOff>
    </xdr:to>
    <xdr:pic>
      <xdr:nvPicPr>
        <xdr:cNvPr id="109" name="그림 108">
          <a:extLst>
            <a:ext uri="{FF2B5EF4-FFF2-40B4-BE49-F238E27FC236}">
              <a16:creationId xmlns:a16="http://schemas.microsoft.com/office/drawing/2014/main" id="{277962F3-0D22-5636-DBB0-A1C6D30C9F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371725" y="839025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48</xdr:row>
      <xdr:rowOff>15875</xdr:rowOff>
    </xdr:from>
    <xdr:to>
      <xdr:col>0</xdr:col>
      <xdr:colOff>1256523</xdr:colOff>
      <xdr:row>48</xdr:row>
      <xdr:rowOff>1203025</xdr:rowOff>
    </xdr:to>
    <xdr:pic>
      <xdr:nvPicPr>
        <xdr:cNvPr id="110" name="그림 109">
          <a:extLst>
            <a:ext uri="{FF2B5EF4-FFF2-40B4-BE49-F238E27FC236}">
              <a16:creationId xmlns:a16="http://schemas.microsoft.com/office/drawing/2014/main" id="{F1C549F1-0443-0BD3-AE02-B9D2D80BD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371725" y="8513127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51</xdr:row>
      <xdr:rowOff>15875</xdr:rowOff>
    </xdr:from>
    <xdr:to>
      <xdr:col>0</xdr:col>
      <xdr:colOff>1256523</xdr:colOff>
      <xdr:row>51</xdr:row>
      <xdr:rowOff>1203025</xdr:rowOff>
    </xdr:to>
    <xdr:pic>
      <xdr:nvPicPr>
        <xdr:cNvPr id="111" name="그림 110">
          <a:extLst>
            <a:ext uri="{FF2B5EF4-FFF2-40B4-BE49-F238E27FC236}">
              <a16:creationId xmlns:a16="http://schemas.microsoft.com/office/drawing/2014/main" id="{C051AA72-CDD0-7979-8696-39F02FD78B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371725" y="8881745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49</xdr:row>
      <xdr:rowOff>15875</xdr:rowOff>
    </xdr:from>
    <xdr:to>
      <xdr:col>0</xdr:col>
      <xdr:colOff>1256523</xdr:colOff>
      <xdr:row>49</xdr:row>
      <xdr:rowOff>1203025</xdr:rowOff>
    </xdr:to>
    <xdr:pic>
      <xdr:nvPicPr>
        <xdr:cNvPr id="112" name="그림 111">
          <a:extLst>
            <a:ext uri="{FF2B5EF4-FFF2-40B4-BE49-F238E27FC236}">
              <a16:creationId xmlns:a16="http://schemas.microsoft.com/office/drawing/2014/main" id="{3D72ACCF-F580-F2F0-8E56-F19F519B4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371725" y="863600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52</xdr:row>
      <xdr:rowOff>15875</xdr:rowOff>
    </xdr:from>
    <xdr:to>
      <xdr:col>0</xdr:col>
      <xdr:colOff>1256523</xdr:colOff>
      <xdr:row>52</xdr:row>
      <xdr:rowOff>1203025</xdr:rowOff>
    </xdr:to>
    <xdr:pic>
      <xdr:nvPicPr>
        <xdr:cNvPr id="113" name="그림 112">
          <a:extLst>
            <a:ext uri="{FF2B5EF4-FFF2-40B4-BE49-F238E27FC236}">
              <a16:creationId xmlns:a16="http://schemas.microsoft.com/office/drawing/2014/main" id="{9A47F97B-D8A6-0EA0-B34F-F93096A99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371725" y="9004617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50</xdr:row>
      <xdr:rowOff>15875</xdr:rowOff>
    </xdr:from>
    <xdr:to>
      <xdr:col>0</xdr:col>
      <xdr:colOff>1256523</xdr:colOff>
      <xdr:row>50</xdr:row>
      <xdr:rowOff>1203025</xdr:rowOff>
    </xdr:to>
    <xdr:pic>
      <xdr:nvPicPr>
        <xdr:cNvPr id="114" name="그림 113">
          <a:extLst>
            <a:ext uri="{FF2B5EF4-FFF2-40B4-BE49-F238E27FC236}">
              <a16:creationId xmlns:a16="http://schemas.microsoft.com/office/drawing/2014/main" id="{9A15791B-CEC5-465F-90A9-1A08545029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371725" y="8758872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53</xdr:row>
      <xdr:rowOff>15875</xdr:rowOff>
    </xdr:from>
    <xdr:to>
      <xdr:col>0</xdr:col>
      <xdr:colOff>1256523</xdr:colOff>
      <xdr:row>53</xdr:row>
      <xdr:rowOff>1203025</xdr:rowOff>
    </xdr:to>
    <xdr:pic>
      <xdr:nvPicPr>
        <xdr:cNvPr id="115" name="그림 114">
          <a:extLst>
            <a:ext uri="{FF2B5EF4-FFF2-40B4-BE49-F238E27FC236}">
              <a16:creationId xmlns:a16="http://schemas.microsoft.com/office/drawing/2014/main" id="{6C29E46B-1542-C7DA-7B30-8C10D209F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371725" y="91274900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55</xdr:row>
      <xdr:rowOff>15875</xdr:rowOff>
    </xdr:from>
    <xdr:to>
      <xdr:col>0</xdr:col>
      <xdr:colOff>1257000</xdr:colOff>
      <xdr:row>55</xdr:row>
      <xdr:rowOff>1203025</xdr:rowOff>
    </xdr:to>
    <xdr:pic>
      <xdr:nvPicPr>
        <xdr:cNvPr id="126" name="그림 125">
          <a:extLst>
            <a:ext uri="{FF2B5EF4-FFF2-40B4-BE49-F238E27FC236}">
              <a16:creationId xmlns:a16="http://schemas.microsoft.com/office/drawing/2014/main" id="{FD7E12E1-8CC2-BB19-F5FC-2F9C1AD22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371725" y="98647250"/>
          <a:ext cx="1180800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59</xdr:row>
      <xdr:rowOff>15875</xdr:rowOff>
    </xdr:from>
    <xdr:to>
      <xdr:col>0</xdr:col>
      <xdr:colOff>1257000</xdr:colOff>
      <xdr:row>59</xdr:row>
      <xdr:rowOff>1203025</xdr:rowOff>
    </xdr:to>
    <xdr:pic>
      <xdr:nvPicPr>
        <xdr:cNvPr id="127" name="그림 126">
          <a:extLst>
            <a:ext uri="{FF2B5EF4-FFF2-40B4-BE49-F238E27FC236}">
              <a16:creationId xmlns:a16="http://schemas.microsoft.com/office/drawing/2014/main" id="{60F73620-EA03-8B1F-B088-9A85DFF02D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371725" y="102333425"/>
          <a:ext cx="1180800" cy="118715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59</xdr:row>
      <xdr:rowOff>1222375</xdr:rowOff>
    </xdr:from>
    <xdr:to>
      <xdr:col>0</xdr:col>
      <xdr:colOff>1275573</xdr:colOff>
      <xdr:row>60</xdr:row>
      <xdr:rowOff>1183975</xdr:rowOff>
    </xdr:to>
    <xdr:pic>
      <xdr:nvPicPr>
        <xdr:cNvPr id="128" name="그림 127">
          <a:extLst>
            <a:ext uri="{FF2B5EF4-FFF2-40B4-BE49-F238E27FC236}">
              <a16:creationId xmlns:a16="http://schemas.microsoft.com/office/drawing/2014/main" id="{5CAFAC7A-835D-5F97-1385-CB2F4FA87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95250" y="7264082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58</xdr:row>
      <xdr:rowOff>15875</xdr:rowOff>
    </xdr:from>
    <xdr:to>
      <xdr:col>0</xdr:col>
      <xdr:colOff>1257000</xdr:colOff>
      <xdr:row>58</xdr:row>
      <xdr:rowOff>1203025</xdr:rowOff>
    </xdr:to>
    <xdr:pic>
      <xdr:nvPicPr>
        <xdr:cNvPr id="129" name="그림 128">
          <a:extLst>
            <a:ext uri="{FF2B5EF4-FFF2-40B4-BE49-F238E27FC236}">
              <a16:creationId xmlns:a16="http://schemas.microsoft.com/office/drawing/2014/main" id="{259B6871-C0A6-C55F-5B54-B46D143BA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371725" y="101104700"/>
          <a:ext cx="1180800" cy="1187150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57</xdr:row>
      <xdr:rowOff>15875</xdr:rowOff>
    </xdr:from>
    <xdr:to>
      <xdr:col>0</xdr:col>
      <xdr:colOff>1256523</xdr:colOff>
      <xdr:row>57</xdr:row>
      <xdr:rowOff>1203025</xdr:rowOff>
    </xdr:to>
    <xdr:pic>
      <xdr:nvPicPr>
        <xdr:cNvPr id="130" name="그림 129">
          <a:extLst>
            <a:ext uri="{FF2B5EF4-FFF2-40B4-BE49-F238E27FC236}">
              <a16:creationId xmlns:a16="http://schemas.microsoft.com/office/drawing/2014/main" id="{04FBF874-BCB7-AE6D-2934-5526F76920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371725" y="99875975"/>
          <a:ext cx="1180323" cy="1187150"/>
        </a:xfrm>
        <a:prstGeom prst="rect">
          <a:avLst/>
        </a:prstGeom>
      </xdr:spPr>
    </xdr:pic>
    <xdr:clientData/>
  </xdr:twoCellAnchor>
  <xdr:twoCellAnchor>
    <xdr:from>
      <xdr:col>0</xdr:col>
      <xdr:colOff>76201</xdr:colOff>
      <xdr:row>56</xdr:row>
      <xdr:rowOff>38101</xdr:rowOff>
    </xdr:from>
    <xdr:to>
      <xdr:col>0</xdr:col>
      <xdr:colOff>1228725</xdr:colOff>
      <xdr:row>56</xdr:row>
      <xdr:rowOff>1190625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1A72060-FCD8-03F3-E86F-E661BE933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374901" y="94742001"/>
          <a:ext cx="1149349" cy="1149349"/>
        </a:xfrm>
        <a:prstGeom prst="rect">
          <a:avLst/>
        </a:prstGeom>
      </xdr:spPr>
    </xdr:pic>
    <xdr:clientData/>
  </xdr:twoCellAnchor>
  <xdr:twoCellAnchor>
    <xdr:from>
      <xdr:col>0</xdr:col>
      <xdr:colOff>63500</xdr:colOff>
      <xdr:row>54</xdr:row>
      <xdr:rowOff>76200</xdr:rowOff>
    </xdr:from>
    <xdr:to>
      <xdr:col>0</xdr:col>
      <xdr:colOff>1244600</xdr:colOff>
      <xdr:row>54</xdr:row>
      <xdr:rowOff>1164199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652B350-FEA4-5C41-970A-0297E7A592F2}"/>
            </a:ext>
            <a:ext uri="{147F2762-F138-4A5C-976F-8EAC2B608ADB}">
              <a16:predDERef xmlns:a16="http://schemas.microsoft.com/office/drawing/2014/main" pred="{41A72060-FCD8-03F3-E86F-E661BE933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3500" y="65062100"/>
          <a:ext cx="1181100" cy="108799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171452</xdr:colOff>
      <xdr:row>1</xdr:row>
      <xdr:rowOff>28575</xdr:rowOff>
    </xdr:from>
    <xdr:to>
      <xdr:col>0</xdr:col>
      <xdr:colOff>1116028</xdr:colOff>
      <xdr:row>1</xdr:row>
      <xdr:rowOff>1200150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44B694FB-EE49-380A-5450-105F435B8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2" y="247650"/>
          <a:ext cx="944576" cy="1171575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2</xdr:row>
      <xdr:rowOff>28576</xdr:rowOff>
    </xdr:from>
    <xdr:to>
      <xdr:col>0</xdr:col>
      <xdr:colOff>1133475</xdr:colOff>
      <xdr:row>3</xdr:row>
      <xdr:rowOff>536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FB31A3F-B7F3-1D20-8673-8FCD7DF10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0975" y="1476376"/>
          <a:ext cx="952500" cy="1200685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3</xdr:row>
      <xdr:rowOff>57152</xdr:rowOff>
    </xdr:from>
    <xdr:to>
      <xdr:col>0</xdr:col>
      <xdr:colOff>1092200</xdr:colOff>
      <xdr:row>3</xdr:row>
      <xdr:rowOff>1201524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E5937C-63D0-E02C-CA38-F7172CCCB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0" y="2733677"/>
          <a:ext cx="901700" cy="1144372"/>
        </a:xfrm>
        <a:prstGeom prst="rect">
          <a:avLst/>
        </a:prstGeom>
      </xdr:spPr>
    </xdr:pic>
    <xdr:clientData/>
  </xdr:twoCellAnchor>
  <xdr:twoCellAnchor>
    <xdr:from>
      <xdr:col>0</xdr:col>
      <xdr:colOff>190501</xdr:colOff>
      <xdr:row>4</xdr:row>
      <xdr:rowOff>15875</xdr:rowOff>
    </xdr:from>
    <xdr:to>
      <xdr:col>0</xdr:col>
      <xdr:colOff>1130808</xdr:colOff>
      <xdr:row>4</xdr:row>
      <xdr:rowOff>1196975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857FCF35-EB71-5CF5-E33B-E5556130B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1" y="3921125"/>
          <a:ext cx="940307" cy="1181100"/>
        </a:xfrm>
        <a:prstGeom prst="rect">
          <a:avLst/>
        </a:prstGeom>
      </xdr:spPr>
    </xdr:pic>
    <xdr:clientData/>
  </xdr:twoCellAnchor>
  <xdr:twoCellAnchor>
    <xdr:from>
      <xdr:col>0</xdr:col>
      <xdr:colOff>187327</xdr:colOff>
      <xdr:row>5</xdr:row>
      <xdr:rowOff>28575</xdr:rowOff>
    </xdr:from>
    <xdr:to>
      <xdr:col>0</xdr:col>
      <xdr:colOff>1126599</xdr:colOff>
      <xdr:row>5</xdr:row>
      <xdr:rowOff>1200151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AB072B2A-A050-1700-4345-B0B45B6573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7327" y="5162550"/>
          <a:ext cx="939272" cy="1171576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6</xdr:row>
      <xdr:rowOff>6351</xdr:rowOff>
    </xdr:from>
    <xdr:to>
      <xdr:col>0</xdr:col>
      <xdr:colOff>1133387</xdr:colOff>
      <xdr:row>6</xdr:row>
      <xdr:rowOff>1187451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B4D58FF8-1BA7-EF82-854F-A5BD2C4BE9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0500" y="6369051"/>
          <a:ext cx="942887" cy="1181100"/>
        </a:xfrm>
        <a:prstGeom prst="rect">
          <a:avLst/>
        </a:prstGeom>
      </xdr:spPr>
    </xdr:pic>
    <xdr:clientData/>
  </xdr:twoCellAnchor>
  <xdr:twoCellAnchor>
    <xdr:from>
      <xdr:col>0</xdr:col>
      <xdr:colOff>85725</xdr:colOff>
      <xdr:row>7</xdr:row>
      <xdr:rowOff>6351</xdr:rowOff>
    </xdr:from>
    <xdr:to>
      <xdr:col>0</xdr:col>
      <xdr:colOff>1288215</xdr:colOff>
      <xdr:row>7</xdr:row>
      <xdr:rowOff>1209676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ED5DD879-3056-F7F6-4CB1-8FB88338C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5725" y="7597776"/>
          <a:ext cx="1199315" cy="1200150"/>
        </a:xfrm>
        <a:prstGeom prst="rect">
          <a:avLst/>
        </a:prstGeom>
      </xdr:spPr>
    </xdr:pic>
    <xdr:clientData/>
  </xdr:twoCellAnchor>
  <xdr:twoCellAnchor>
    <xdr:from>
      <xdr:col>0</xdr:col>
      <xdr:colOff>66676</xdr:colOff>
      <xdr:row>8</xdr:row>
      <xdr:rowOff>0</xdr:rowOff>
    </xdr:from>
    <xdr:to>
      <xdr:col>0</xdr:col>
      <xdr:colOff>1230865</xdr:colOff>
      <xdr:row>8</xdr:row>
      <xdr:rowOff>1168400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87D2DD81-75DC-E418-12CC-FA9C32AAD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6676" y="8829675"/>
          <a:ext cx="1161014" cy="11620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0</xdr:col>
      <xdr:colOff>19048</xdr:colOff>
      <xdr:row>9</xdr:row>
      <xdr:rowOff>0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2673951F-E574-DC61-CF2E-79EAABDAF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0048875"/>
          <a:ext cx="19048" cy="9524"/>
        </a:xfrm>
        <a:prstGeom prst="rect">
          <a:avLst/>
        </a:prstGeom>
      </xdr:spPr>
    </xdr:pic>
    <xdr:clientData/>
  </xdr:twoCellAnchor>
  <xdr:twoCellAnchor>
    <xdr:from>
      <xdr:col>0</xdr:col>
      <xdr:colOff>53976</xdr:colOff>
      <xdr:row>9</xdr:row>
      <xdr:rowOff>0</xdr:rowOff>
    </xdr:from>
    <xdr:to>
      <xdr:col>0</xdr:col>
      <xdr:colOff>1254126</xdr:colOff>
      <xdr:row>9</xdr:row>
      <xdr:rowOff>1211376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4FD0F7A5-C639-1FB5-11CC-A4E4AA829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976" y="10058401"/>
          <a:ext cx="1200150" cy="1198675"/>
        </a:xfrm>
        <a:prstGeom prst="rect">
          <a:avLst/>
        </a:prstGeom>
      </xdr:spPr>
    </xdr:pic>
    <xdr:clientData/>
  </xdr:twoCellAnchor>
  <xdr:twoCellAnchor>
    <xdr:from>
      <xdr:col>0</xdr:col>
      <xdr:colOff>104775</xdr:colOff>
      <xdr:row>10</xdr:row>
      <xdr:rowOff>38101</xdr:rowOff>
    </xdr:from>
    <xdr:to>
      <xdr:col>0</xdr:col>
      <xdr:colOff>1235075</xdr:colOff>
      <xdr:row>10</xdr:row>
      <xdr:rowOff>1170165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3D2D0A6-9FBE-E3E5-4AB5-9D4B91942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775" y="11315701"/>
          <a:ext cx="1130300" cy="1135239"/>
        </a:xfrm>
        <a:prstGeom prst="rect">
          <a:avLst/>
        </a:prstGeom>
      </xdr:spPr>
    </xdr:pic>
    <xdr:clientData/>
  </xdr:twoCellAnchor>
  <xdr:twoCellAnchor>
    <xdr:from>
      <xdr:col>0</xdr:col>
      <xdr:colOff>111125</xdr:colOff>
      <xdr:row>11</xdr:row>
      <xdr:rowOff>44450</xdr:rowOff>
    </xdr:from>
    <xdr:to>
      <xdr:col>0</xdr:col>
      <xdr:colOff>1225550</xdr:colOff>
      <xdr:row>11</xdr:row>
      <xdr:rowOff>1162050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2FCA8D82-B26A-2336-CEE3-DBDB70E14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1125" y="12550775"/>
          <a:ext cx="1117600" cy="1117600"/>
        </a:xfrm>
        <a:prstGeom prst="rect">
          <a:avLst/>
        </a:prstGeom>
      </xdr:spPr>
    </xdr:pic>
    <xdr:clientData/>
  </xdr:twoCellAnchor>
  <xdr:twoCellAnchor>
    <xdr:from>
      <xdr:col>0</xdr:col>
      <xdr:colOff>95250</xdr:colOff>
      <xdr:row>12</xdr:row>
      <xdr:rowOff>44451</xdr:rowOff>
    </xdr:from>
    <xdr:to>
      <xdr:col>0</xdr:col>
      <xdr:colOff>1247775</xdr:colOff>
      <xdr:row>12</xdr:row>
      <xdr:rowOff>1193335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DE22F35-1944-999C-5E85-79FBE4413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250" y="13779501"/>
          <a:ext cx="1149350" cy="11457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0</xdr:col>
      <xdr:colOff>19048</xdr:colOff>
      <xdr:row>21</xdr:row>
      <xdr:rowOff>12699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3F0BF3DD-87A9-4F7A-88B4-C3E21E8A5A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0048875"/>
          <a:ext cx="19048" cy="1269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0</xdr:col>
      <xdr:colOff>9524</xdr:colOff>
      <xdr:row>13</xdr:row>
      <xdr:rowOff>0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D1BC804A-3538-883C-609F-A5A172B6E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4963775"/>
          <a:ext cx="9524" cy="9524"/>
        </a:xfrm>
        <a:prstGeom prst="rect">
          <a:avLst/>
        </a:prstGeom>
      </xdr:spPr>
    </xdr:pic>
    <xdr:clientData/>
  </xdr:twoCellAnchor>
  <xdr:twoCellAnchor>
    <xdr:from>
      <xdr:col>0</xdr:col>
      <xdr:colOff>15876</xdr:colOff>
      <xdr:row>13</xdr:row>
      <xdr:rowOff>95251</xdr:rowOff>
    </xdr:from>
    <xdr:to>
      <xdr:col>0</xdr:col>
      <xdr:colOff>1297806</xdr:colOff>
      <xdr:row>13</xdr:row>
      <xdr:rowOff>1162051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9AE777BE-B4F7-ADD7-D3AF-A7849C869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876" y="15059026"/>
          <a:ext cx="1281930" cy="1066800"/>
        </a:xfrm>
        <a:prstGeom prst="rect">
          <a:avLst/>
        </a:prstGeom>
      </xdr:spPr>
    </xdr:pic>
    <xdr:clientData/>
  </xdr:twoCellAnchor>
  <xdr:twoCellAnchor>
    <xdr:from>
      <xdr:col>0</xdr:col>
      <xdr:colOff>104777</xdr:colOff>
      <xdr:row>14</xdr:row>
      <xdr:rowOff>28575</xdr:rowOff>
    </xdr:from>
    <xdr:to>
      <xdr:col>0</xdr:col>
      <xdr:colOff>1196976</xdr:colOff>
      <xdr:row>14</xdr:row>
      <xdr:rowOff>1202862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08C4C5A-C5EF-5793-10D6-2B52ECC23D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4777" y="16221075"/>
          <a:ext cx="1092199" cy="1174287"/>
        </a:xfrm>
        <a:prstGeom prst="rect">
          <a:avLst/>
        </a:prstGeom>
      </xdr:spPr>
    </xdr:pic>
    <xdr:clientData/>
  </xdr:twoCellAnchor>
  <xdr:twoCellAnchor>
    <xdr:from>
      <xdr:col>0</xdr:col>
      <xdr:colOff>190500</xdr:colOff>
      <xdr:row>15</xdr:row>
      <xdr:rowOff>28575</xdr:rowOff>
    </xdr:from>
    <xdr:to>
      <xdr:col>0</xdr:col>
      <xdr:colOff>1168400</xdr:colOff>
      <xdr:row>15</xdr:row>
      <xdr:rowOff>1207640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16A6F394-ECCA-620C-F2EA-B581EF8F5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0500" y="17449800"/>
          <a:ext cx="977900" cy="1179065"/>
        </a:xfrm>
        <a:prstGeom prst="rect">
          <a:avLst/>
        </a:prstGeom>
      </xdr:spPr>
    </xdr:pic>
    <xdr:clientData/>
  </xdr:twoCellAnchor>
  <xdr:twoCellAnchor>
    <xdr:from>
      <xdr:col>0</xdr:col>
      <xdr:colOff>187325</xdr:colOff>
      <xdr:row>16</xdr:row>
      <xdr:rowOff>38100</xdr:rowOff>
    </xdr:from>
    <xdr:to>
      <xdr:col>0</xdr:col>
      <xdr:colOff>1151414</xdr:colOff>
      <xdr:row>16</xdr:row>
      <xdr:rowOff>1200150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C6CD69FF-0050-7E42-BA89-78FEB816F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7325" y="18688050"/>
          <a:ext cx="964089" cy="1162050"/>
        </a:xfrm>
        <a:prstGeom prst="rect">
          <a:avLst/>
        </a:prstGeom>
      </xdr:spPr>
    </xdr:pic>
    <xdr:clientData/>
  </xdr:twoCellAnchor>
  <xdr:twoCellAnchor>
    <xdr:from>
      <xdr:col>0</xdr:col>
      <xdr:colOff>180975</xdr:colOff>
      <xdr:row>17</xdr:row>
      <xdr:rowOff>28575</xdr:rowOff>
    </xdr:from>
    <xdr:to>
      <xdr:col>0</xdr:col>
      <xdr:colOff>1177925</xdr:colOff>
      <xdr:row>18</xdr:row>
      <xdr:rowOff>1810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73051CCA-21B4-6847-6843-79E4E7313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0975" y="19907250"/>
          <a:ext cx="996950" cy="1201960"/>
        </a:xfrm>
        <a:prstGeom prst="rect">
          <a:avLst/>
        </a:prstGeom>
      </xdr:spPr>
    </xdr:pic>
    <xdr:clientData/>
  </xdr:twoCellAnchor>
  <xdr:twoCellAnchor>
    <xdr:from>
      <xdr:col>0</xdr:col>
      <xdr:colOff>196850</xdr:colOff>
      <xdr:row>18</xdr:row>
      <xdr:rowOff>28575</xdr:rowOff>
    </xdr:from>
    <xdr:to>
      <xdr:col>0</xdr:col>
      <xdr:colOff>1190418</xdr:colOff>
      <xdr:row>18</xdr:row>
      <xdr:rowOff>1216025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B4A7E60-5BDC-C249-1866-8AD639378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96850" y="21135975"/>
          <a:ext cx="993568" cy="1187450"/>
        </a:xfrm>
        <a:prstGeom prst="rect">
          <a:avLst/>
        </a:prstGeom>
      </xdr:spPr>
    </xdr:pic>
    <xdr:clientData/>
  </xdr:twoCellAnchor>
  <xdr:twoCellAnchor>
    <xdr:from>
      <xdr:col>0</xdr:col>
      <xdr:colOff>196850</xdr:colOff>
      <xdr:row>19</xdr:row>
      <xdr:rowOff>38100</xdr:rowOff>
    </xdr:from>
    <xdr:to>
      <xdr:col>0</xdr:col>
      <xdr:colOff>1181100</xdr:colOff>
      <xdr:row>19</xdr:row>
      <xdr:rowOff>1219147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AEB55A5-B07B-B0E5-EB04-FE5DFBBED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6850" y="22374225"/>
          <a:ext cx="984250" cy="118104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0</xdr:col>
      <xdr:colOff>19048</xdr:colOff>
      <xdr:row>26</xdr:row>
      <xdr:rowOff>12699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B6387886-3CDD-42A3-98B5-28ABE1302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4793575"/>
          <a:ext cx="19048" cy="12699"/>
        </a:xfrm>
        <a:prstGeom prst="rect">
          <a:avLst/>
        </a:prstGeom>
      </xdr:spPr>
    </xdr:pic>
    <xdr:clientData/>
  </xdr:twoCellAnchor>
  <xdr:twoCellAnchor>
    <xdr:from>
      <xdr:col>0</xdr:col>
      <xdr:colOff>171451</xdr:colOff>
      <xdr:row>27</xdr:row>
      <xdr:rowOff>19051</xdr:rowOff>
    </xdr:from>
    <xdr:to>
      <xdr:col>0</xdr:col>
      <xdr:colOff>1155701</xdr:colOff>
      <xdr:row>27</xdr:row>
      <xdr:rowOff>1199293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65FDFCB8-FA09-9864-60CD-A67DF982A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1451" y="32105601"/>
          <a:ext cx="984250" cy="1180242"/>
        </a:xfrm>
        <a:prstGeom prst="rect">
          <a:avLst/>
        </a:prstGeom>
      </xdr:spPr>
    </xdr:pic>
    <xdr:clientData/>
  </xdr:twoCellAnchor>
  <xdr:twoCellAnchor>
    <xdr:from>
      <xdr:col>0</xdr:col>
      <xdr:colOff>184151</xdr:colOff>
      <xdr:row>28</xdr:row>
      <xdr:rowOff>44451</xdr:rowOff>
    </xdr:from>
    <xdr:to>
      <xdr:col>0</xdr:col>
      <xdr:colOff>1142638</xdr:colOff>
      <xdr:row>28</xdr:row>
      <xdr:rowOff>1193800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5D8DD4C-B598-06BE-3B5F-40F2FECC2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4151" y="33356551"/>
          <a:ext cx="958487" cy="1149349"/>
        </a:xfrm>
        <a:prstGeom prst="rect">
          <a:avLst/>
        </a:prstGeom>
      </xdr:spPr>
    </xdr:pic>
    <xdr:clientData/>
  </xdr:twoCellAnchor>
  <xdr:twoCellAnchor>
    <xdr:from>
      <xdr:col>0</xdr:col>
      <xdr:colOff>177801</xdr:colOff>
      <xdr:row>29</xdr:row>
      <xdr:rowOff>19051</xdr:rowOff>
    </xdr:from>
    <xdr:to>
      <xdr:col>0</xdr:col>
      <xdr:colOff>1173357</xdr:colOff>
      <xdr:row>29</xdr:row>
      <xdr:rowOff>1212850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E3058F27-0830-93C4-7B8D-30CCC218B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7801" y="34556701"/>
          <a:ext cx="995556" cy="1193799"/>
        </a:xfrm>
        <a:prstGeom prst="rect">
          <a:avLst/>
        </a:prstGeom>
      </xdr:spPr>
    </xdr:pic>
    <xdr:clientData/>
  </xdr:twoCellAnchor>
  <xdr:twoCellAnchor>
    <xdr:from>
      <xdr:col>0</xdr:col>
      <xdr:colOff>120651</xdr:colOff>
      <xdr:row>29</xdr:row>
      <xdr:rowOff>1207820</xdr:rowOff>
    </xdr:from>
    <xdr:to>
      <xdr:col>0</xdr:col>
      <xdr:colOff>1136651</xdr:colOff>
      <xdr:row>30</xdr:row>
      <xdr:rowOff>1200583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CB44B64-E6E6-98BB-73E9-1160D878B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0651" y="35745470"/>
          <a:ext cx="1016000" cy="1218313"/>
        </a:xfrm>
        <a:prstGeom prst="rect">
          <a:avLst/>
        </a:prstGeom>
      </xdr:spPr>
    </xdr:pic>
    <xdr:clientData/>
  </xdr:twoCellAnchor>
  <xdr:twoCellAnchor>
    <xdr:from>
      <xdr:col>0</xdr:col>
      <xdr:colOff>127000</xdr:colOff>
      <xdr:row>20</xdr:row>
      <xdr:rowOff>165100</xdr:rowOff>
    </xdr:from>
    <xdr:to>
      <xdr:col>0</xdr:col>
      <xdr:colOff>1193800</xdr:colOff>
      <xdr:row>20</xdr:row>
      <xdr:rowOff>1072176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372DE69-8C69-384C-8076-6B5F523D5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7000" y="23710900"/>
          <a:ext cx="1066800" cy="907076"/>
        </a:xfrm>
        <a:prstGeom prst="rect">
          <a:avLst/>
        </a:prstGeom>
      </xdr:spPr>
    </xdr:pic>
    <xdr:clientData/>
  </xdr:twoCellAnchor>
  <xdr:twoCellAnchor>
    <xdr:from>
      <xdr:col>0</xdr:col>
      <xdr:colOff>25400</xdr:colOff>
      <xdr:row>21</xdr:row>
      <xdr:rowOff>50800</xdr:rowOff>
    </xdr:from>
    <xdr:to>
      <xdr:col>0</xdr:col>
      <xdr:colOff>1282700</xdr:colOff>
      <xdr:row>21</xdr:row>
      <xdr:rowOff>1135803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F13702ED-AD83-7C4D-93A5-B2607BC68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5400" y="24815800"/>
          <a:ext cx="1257300" cy="1085003"/>
        </a:xfrm>
        <a:prstGeom prst="rect">
          <a:avLst/>
        </a:prstGeom>
      </xdr:spPr>
    </xdr:pic>
    <xdr:clientData/>
  </xdr:twoCellAnchor>
  <xdr:twoCellAnchor>
    <xdr:from>
      <xdr:col>0</xdr:col>
      <xdr:colOff>76200</xdr:colOff>
      <xdr:row>22</xdr:row>
      <xdr:rowOff>127000</xdr:rowOff>
    </xdr:from>
    <xdr:to>
      <xdr:col>0</xdr:col>
      <xdr:colOff>1181100</xdr:colOff>
      <xdr:row>22</xdr:row>
      <xdr:rowOff>1070103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A1E43641-8823-E247-A158-982C150F8F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" y="26111200"/>
          <a:ext cx="1104900" cy="943103"/>
        </a:xfrm>
        <a:prstGeom prst="rect">
          <a:avLst/>
        </a:prstGeom>
      </xdr:spPr>
    </xdr:pic>
    <xdr:clientData/>
  </xdr:twoCellAnchor>
  <xdr:twoCellAnchor>
    <xdr:from>
      <xdr:col>0</xdr:col>
      <xdr:colOff>101600</xdr:colOff>
      <xdr:row>24</xdr:row>
      <xdr:rowOff>63500</xdr:rowOff>
    </xdr:from>
    <xdr:to>
      <xdr:col>0</xdr:col>
      <xdr:colOff>1231900</xdr:colOff>
      <xdr:row>24</xdr:row>
      <xdr:rowOff>1153941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A85CC1F7-4614-384B-BD9D-3DB6E6C1F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1600" y="28486100"/>
          <a:ext cx="1130300" cy="1090441"/>
        </a:xfrm>
        <a:prstGeom prst="rect">
          <a:avLst/>
        </a:prstGeom>
      </xdr:spPr>
    </xdr:pic>
    <xdr:clientData/>
  </xdr:twoCellAnchor>
  <xdr:twoCellAnchor>
    <xdr:from>
      <xdr:col>0</xdr:col>
      <xdr:colOff>101600</xdr:colOff>
      <xdr:row>23</xdr:row>
      <xdr:rowOff>63500</xdr:rowOff>
    </xdr:from>
    <xdr:to>
      <xdr:col>0</xdr:col>
      <xdr:colOff>1204973</xdr:colOff>
      <xdr:row>23</xdr:row>
      <xdr:rowOff>1155700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4ACAED8B-A190-0047-B43F-4D8527B0C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1600" y="27266900"/>
          <a:ext cx="1103373" cy="1092200"/>
        </a:xfrm>
        <a:prstGeom prst="rect">
          <a:avLst/>
        </a:prstGeom>
      </xdr:spPr>
    </xdr:pic>
    <xdr:clientData/>
  </xdr:twoCellAnchor>
  <xdr:twoCellAnchor>
    <xdr:from>
      <xdr:col>0</xdr:col>
      <xdr:colOff>152400</xdr:colOff>
      <xdr:row>25</xdr:row>
      <xdr:rowOff>31506</xdr:rowOff>
    </xdr:from>
    <xdr:to>
      <xdr:col>0</xdr:col>
      <xdr:colOff>1181100</xdr:colOff>
      <xdr:row>25</xdr:row>
      <xdr:rowOff>1181100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41D08B7B-E7FC-5742-8DB0-6767AEAE7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52400" y="29673306"/>
          <a:ext cx="1028700" cy="1149594"/>
        </a:xfrm>
        <a:prstGeom prst="rect">
          <a:avLst/>
        </a:prstGeom>
      </xdr:spPr>
    </xdr:pic>
    <xdr:clientData/>
  </xdr:twoCellAnchor>
  <xdr:twoCellAnchor>
    <xdr:from>
      <xdr:col>0</xdr:col>
      <xdr:colOff>139700</xdr:colOff>
      <xdr:row>26</xdr:row>
      <xdr:rowOff>26554</xdr:rowOff>
    </xdr:from>
    <xdr:to>
      <xdr:col>0</xdr:col>
      <xdr:colOff>1168400</xdr:colOff>
      <xdr:row>26</xdr:row>
      <xdr:rowOff>1193799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89ACEADA-316A-C348-B971-2706F3A59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9700" y="30887554"/>
          <a:ext cx="1028700" cy="116724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31</xdr:row>
      <xdr:rowOff>0</xdr:rowOff>
    </xdr:from>
    <xdr:ext cx="19048" cy="12699"/>
    <xdr:pic>
      <xdr:nvPicPr>
        <xdr:cNvPr id="22" name="그림 21">
          <a:extLst>
            <a:ext uri="{FF2B5EF4-FFF2-40B4-BE49-F238E27FC236}">
              <a16:creationId xmlns:a16="http://schemas.microsoft.com/office/drawing/2014/main" id="{33F2A21D-B75C-874E-ACD6-11201700C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6944300"/>
          <a:ext cx="19048" cy="1269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19048" cy="12699"/>
    <xdr:pic>
      <xdr:nvPicPr>
        <xdr:cNvPr id="23" name="그림 22">
          <a:extLst>
            <a:ext uri="{FF2B5EF4-FFF2-40B4-BE49-F238E27FC236}">
              <a16:creationId xmlns:a16="http://schemas.microsoft.com/office/drawing/2014/main" id="{6EF61D7C-8661-CC42-A76A-9B13BAC269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3040300"/>
          <a:ext cx="19048" cy="12699"/>
        </a:xfrm>
        <a:prstGeom prst="rect">
          <a:avLst/>
        </a:prstGeom>
      </xdr:spPr>
    </xdr:pic>
    <xdr:clientData/>
  </xdr:oneCellAnchor>
  <xdr:twoCellAnchor editAs="oneCell">
    <xdr:from>
      <xdr:col>0</xdr:col>
      <xdr:colOff>63500</xdr:colOff>
      <xdr:row>31</xdr:row>
      <xdr:rowOff>50800</xdr:rowOff>
    </xdr:from>
    <xdr:to>
      <xdr:col>0</xdr:col>
      <xdr:colOff>1143000</xdr:colOff>
      <xdr:row>31</xdr:row>
      <xdr:rowOff>1175279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E248A347-F077-1D9D-135D-D802489CCC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3500" y="37007800"/>
          <a:ext cx="1079500" cy="1124479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32</xdr:row>
      <xdr:rowOff>68316</xdr:rowOff>
    </xdr:from>
    <xdr:to>
      <xdr:col>0</xdr:col>
      <xdr:colOff>1155700</xdr:colOff>
      <xdr:row>32</xdr:row>
      <xdr:rowOff>1181099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6C7F3228-F37B-FB66-F044-D076D37C7E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8900" y="38244516"/>
          <a:ext cx="1066800" cy="1112783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33</xdr:row>
      <xdr:rowOff>79622</xdr:rowOff>
    </xdr:from>
    <xdr:to>
      <xdr:col>0</xdr:col>
      <xdr:colOff>1181100</xdr:colOff>
      <xdr:row>33</xdr:row>
      <xdr:rowOff>1155699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88BDD206-3E41-944A-E7EF-EE5F25A13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" y="39475022"/>
          <a:ext cx="1104900" cy="1076077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34</xdr:row>
      <xdr:rowOff>60378</xdr:rowOff>
    </xdr:from>
    <xdr:to>
      <xdr:col>0</xdr:col>
      <xdr:colOff>1244600</xdr:colOff>
      <xdr:row>34</xdr:row>
      <xdr:rowOff>1181099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56D2FFA3-9A01-50AF-149D-DEF90EF07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14300" y="40674978"/>
          <a:ext cx="1130300" cy="1120721"/>
        </a:xfrm>
        <a:prstGeom prst="rect">
          <a:avLst/>
        </a:prstGeom>
      </xdr:spPr>
    </xdr:pic>
    <xdr:clientData/>
  </xdr:twoCellAnchor>
  <xdr:twoCellAnchor editAs="oneCell">
    <xdr:from>
      <xdr:col>0</xdr:col>
      <xdr:colOff>88900</xdr:colOff>
      <xdr:row>35</xdr:row>
      <xdr:rowOff>177052</xdr:rowOff>
    </xdr:from>
    <xdr:to>
      <xdr:col>0</xdr:col>
      <xdr:colOff>1270000</xdr:colOff>
      <xdr:row>35</xdr:row>
      <xdr:rowOff>1142999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7C524F7C-96AD-33A8-BD20-E9026D4AD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8900" y="42010852"/>
          <a:ext cx="1181100" cy="965947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127000</xdr:colOff>
      <xdr:row>36</xdr:row>
      <xdr:rowOff>56826</xdr:rowOff>
    </xdr:from>
    <xdr:to>
      <xdr:col>0</xdr:col>
      <xdr:colOff>1231900</xdr:colOff>
      <xdr:row>36</xdr:row>
      <xdr:rowOff>1142999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B7B7A26E-665D-210B-E313-AB84BC293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7000" y="43109826"/>
          <a:ext cx="1104900" cy="108617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C62D21-9244-4AC7-B96A-5698B94D2001}">
  <dimension ref="A1:V569"/>
  <sheetViews>
    <sheetView workbookViewId="0">
      <pane ySplit="1" topLeftCell="A46" activePane="bottomLeft" state="frozen"/>
      <selection pane="bottomLeft" activeCell="B49" sqref="B49"/>
    </sheetView>
  </sheetViews>
  <sheetFormatPr defaultColWidth="8.625" defaultRowHeight="17.100000000000001"/>
  <cols>
    <col min="1" max="1" width="17.125" customWidth="1"/>
    <col min="2" max="2" width="19" customWidth="1"/>
    <col min="4" max="4" width="10" customWidth="1"/>
    <col min="5" max="5" width="21.5" style="18" bestFit="1" customWidth="1"/>
    <col min="6" max="6" width="8.625" style="19" customWidth="1"/>
    <col min="7" max="7" width="21.5" style="18" bestFit="1" customWidth="1"/>
    <col min="8" max="10" width="8.625" style="15"/>
    <col min="11" max="15" width="5.5" style="15" customWidth="1"/>
    <col min="16" max="16" width="8.625" style="15"/>
    <col min="17" max="17" width="16.375" customWidth="1"/>
    <col min="18" max="18" width="17.875" customWidth="1"/>
    <col min="19" max="19" width="10.875" customWidth="1"/>
    <col min="20" max="20" width="8.875"/>
    <col min="21" max="22" width="10.875" customWidth="1"/>
  </cols>
  <sheetData>
    <row r="1" spans="1:22" ht="29.1" thickBot="1">
      <c r="A1" s="5" t="s">
        <v>0</v>
      </c>
      <c r="B1" s="5" t="s">
        <v>1</v>
      </c>
      <c r="C1" s="5" t="s">
        <v>2</v>
      </c>
      <c r="D1" s="5" t="s">
        <v>3</v>
      </c>
      <c r="E1" s="31" t="s">
        <v>4</v>
      </c>
      <c r="F1" s="32" t="s">
        <v>5</v>
      </c>
      <c r="G1" s="31" t="s">
        <v>6</v>
      </c>
      <c r="H1" s="8" t="s">
        <v>7</v>
      </c>
      <c r="I1" s="8" t="s">
        <v>8</v>
      </c>
      <c r="J1" s="8" t="s">
        <v>9</v>
      </c>
      <c r="K1" s="8">
        <v>220</v>
      </c>
      <c r="L1" s="8">
        <v>230</v>
      </c>
      <c r="M1" s="8">
        <v>240</v>
      </c>
      <c r="N1" s="8">
        <v>250</v>
      </c>
      <c r="O1" s="8">
        <v>260</v>
      </c>
      <c r="P1" s="6" t="s">
        <v>10</v>
      </c>
      <c r="Q1" s="30" t="s">
        <v>11</v>
      </c>
      <c r="R1" s="33" t="s">
        <v>12</v>
      </c>
      <c r="S1" s="33" t="s">
        <v>13</v>
      </c>
      <c r="U1" s="26" t="s">
        <v>14</v>
      </c>
      <c r="V1" s="26" t="s">
        <v>15</v>
      </c>
    </row>
    <row r="2" spans="1:22" ht="96.6" customHeight="1" thickBot="1">
      <c r="B2" s="1" t="s">
        <v>16</v>
      </c>
      <c r="C2" s="1" t="s">
        <v>17</v>
      </c>
      <c r="D2" s="1" t="s">
        <v>18</v>
      </c>
      <c r="E2" s="3">
        <v>491600</v>
      </c>
      <c r="F2" s="4">
        <v>0.2</v>
      </c>
      <c r="G2" s="7">
        <f>E2*0.8</f>
        <v>393280</v>
      </c>
      <c r="H2" s="9">
        <v>2</v>
      </c>
      <c r="I2" s="10">
        <v>2</v>
      </c>
      <c r="J2" s="10"/>
      <c r="K2" s="9"/>
      <c r="L2" s="10"/>
      <c r="M2" s="10"/>
      <c r="N2" s="10"/>
      <c r="O2" s="10"/>
      <c r="P2" s="10">
        <f>SUM(H2:O2)</f>
        <v>4</v>
      </c>
      <c r="Q2" s="34"/>
      <c r="R2" s="27">
        <f>G2*0.72</f>
        <v>283161.59999999998</v>
      </c>
      <c r="S2" s="27">
        <f>G2-R2</f>
        <v>110118.40000000002</v>
      </c>
      <c r="U2" s="28">
        <v>0.1</v>
      </c>
      <c r="V2" s="28">
        <v>0.28999999999999998</v>
      </c>
    </row>
    <row r="3" spans="1:22" ht="96.6" customHeight="1" thickBot="1">
      <c r="B3" s="1" t="s">
        <v>19</v>
      </c>
      <c r="C3" s="1" t="s">
        <v>17</v>
      </c>
      <c r="D3" s="1" t="s">
        <v>20</v>
      </c>
      <c r="E3" s="3">
        <v>210000</v>
      </c>
      <c r="F3" s="4">
        <v>0.2</v>
      </c>
      <c r="G3" s="7">
        <f t="shared" ref="G3:G13" si="0">E3*0.8</f>
        <v>168000</v>
      </c>
      <c r="H3" s="9">
        <v>3</v>
      </c>
      <c r="I3" s="10">
        <v>3</v>
      </c>
      <c r="J3" s="10"/>
      <c r="K3" s="9"/>
      <c r="L3" s="10"/>
      <c r="M3" s="10"/>
      <c r="N3" s="10"/>
      <c r="O3" s="10"/>
      <c r="P3" s="10">
        <f t="shared" ref="P3:P61" si="1">SUM(H3:O3)</f>
        <v>6</v>
      </c>
      <c r="Q3" s="34"/>
      <c r="R3" s="27">
        <f t="shared" ref="R3:R34" si="2">G3*0.72</f>
        <v>120960</v>
      </c>
      <c r="S3" s="27">
        <f t="shared" ref="S3:S34" si="3">G3-R3</f>
        <v>47040</v>
      </c>
      <c r="U3" s="28">
        <v>0.15</v>
      </c>
      <c r="V3" s="28">
        <v>0.28000000000000003</v>
      </c>
    </row>
    <row r="4" spans="1:22" ht="96.6" customHeight="1" thickBot="1">
      <c r="B4" s="1" t="s">
        <v>21</v>
      </c>
      <c r="C4" s="1" t="s">
        <v>17</v>
      </c>
      <c r="D4" s="1" t="s">
        <v>22</v>
      </c>
      <c r="E4" s="3">
        <v>277200</v>
      </c>
      <c r="F4" s="4">
        <v>0.2</v>
      </c>
      <c r="G4" s="7">
        <f t="shared" si="0"/>
        <v>221760</v>
      </c>
      <c r="H4" s="37">
        <v>0</v>
      </c>
      <c r="I4" s="10">
        <v>3</v>
      </c>
      <c r="J4" s="10"/>
      <c r="K4" s="9"/>
      <c r="L4" s="10"/>
      <c r="M4" s="10"/>
      <c r="N4" s="10"/>
      <c r="O4" s="10"/>
      <c r="P4" s="10">
        <f t="shared" si="1"/>
        <v>3</v>
      </c>
      <c r="Q4" s="34"/>
      <c r="R4" s="27">
        <f t="shared" si="2"/>
        <v>159667.19999999998</v>
      </c>
      <c r="S4" s="27">
        <f t="shared" si="3"/>
        <v>62092.800000000017</v>
      </c>
      <c r="U4" s="29">
        <v>0.2</v>
      </c>
      <c r="V4" s="29">
        <v>0.28000000000000003</v>
      </c>
    </row>
    <row r="5" spans="1:22" ht="96.6" customHeight="1" thickBot="1">
      <c r="B5" s="1" t="s">
        <v>23</v>
      </c>
      <c r="C5" s="1" t="s">
        <v>17</v>
      </c>
      <c r="D5" s="1" t="s">
        <v>22</v>
      </c>
      <c r="E5" s="3">
        <v>180000</v>
      </c>
      <c r="F5" s="4">
        <v>0.2</v>
      </c>
      <c r="G5" s="7">
        <f t="shared" si="0"/>
        <v>144000</v>
      </c>
      <c r="H5" s="37">
        <v>2</v>
      </c>
      <c r="I5" s="10">
        <v>3</v>
      </c>
      <c r="J5" s="10"/>
      <c r="K5" s="9"/>
      <c r="L5" s="10"/>
      <c r="M5" s="10"/>
      <c r="N5" s="10"/>
      <c r="O5" s="10"/>
      <c r="P5" s="10">
        <f t="shared" si="1"/>
        <v>5</v>
      </c>
      <c r="Q5" s="34"/>
      <c r="R5" s="27">
        <f t="shared" si="2"/>
        <v>103680</v>
      </c>
      <c r="S5" s="27">
        <f t="shared" si="3"/>
        <v>40320</v>
      </c>
      <c r="U5" s="9" t="s">
        <v>24</v>
      </c>
      <c r="V5" s="28">
        <v>0.2</v>
      </c>
    </row>
    <row r="6" spans="1:22" ht="96.6" customHeight="1" thickBot="1">
      <c r="B6" s="1" t="s">
        <v>23</v>
      </c>
      <c r="C6" s="1" t="s">
        <v>17</v>
      </c>
      <c r="D6" s="1" t="s">
        <v>25</v>
      </c>
      <c r="E6" s="3">
        <v>180000</v>
      </c>
      <c r="F6" s="4">
        <v>0.2</v>
      </c>
      <c r="G6" s="7">
        <f t="shared" si="0"/>
        <v>144000</v>
      </c>
      <c r="H6" s="9">
        <v>3</v>
      </c>
      <c r="I6" s="10">
        <v>3</v>
      </c>
      <c r="J6" s="10"/>
      <c r="K6" s="9"/>
      <c r="L6" s="10"/>
      <c r="M6" s="10"/>
      <c r="N6" s="10"/>
      <c r="O6" s="10"/>
      <c r="P6" s="10">
        <f t="shared" si="1"/>
        <v>6</v>
      </c>
      <c r="Q6" s="34"/>
      <c r="R6" s="27">
        <f t="shared" si="2"/>
        <v>103680</v>
      </c>
      <c r="S6" s="27">
        <f t="shared" si="3"/>
        <v>40320</v>
      </c>
    </row>
    <row r="7" spans="1:22" ht="96.6" customHeight="1" thickBot="1">
      <c r="B7" s="1" t="s">
        <v>26</v>
      </c>
      <c r="C7" s="1" t="s">
        <v>17</v>
      </c>
      <c r="D7" s="1" t="s">
        <v>18</v>
      </c>
      <c r="E7" s="3">
        <v>198000</v>
      </c>
      <c r="F7" s="4">
        <v>0.2</v>
      </c>
      <c r="G7" s="7">
        <f t="shared" si="0"/>
        <v>158400</v>
      </c>
      <c r="H7" s="9">
        <v>3</v>
      </c>
      <c r="I7" s="10">
        <v>3</v>
      </c>
      <c r="J7" s="10"/>
      <c r="K7" s="9"/>
      <c r="L7" s="10"/>
      <c r="M7" s="10"/>
      <c r="N7" s="10"/>
      <c r="O7" s="10"/>
      <c r="P7" s="10">
        <f t="shared" si="1"/>
        <v>6</v>
      </c>
      <c r="Q7" s="34"/>
      <c r="R7" s="27">
        <f t="shared" si="2"/>
        <v>114048</v>
      </c>
      <c r="S7" s="27">
        <f t="shared" si="3"/>
        <v>44352</v>
      </c>
    </row>
    <row r="8" spans="1:22" ht="96.6" customHeight="1" thickBot="1">
      <c r="B8" s="1" t="s">
        <v>26</v>
      </c>
      <c r="C8" s="1" t="s">
        <v>17</v>
      </c>
      <c r="D8" s="1" t="s">
        <v>27</v>
      </c>
      <c r="E8" s="3">
        <v>198000</v>
      </c>
      <c r="F8" s="4">
        <v>0.2</v>
      </c>
      <c r="G8" s="7">
        <f t="shared" si="0"/>
        <v>158400</v>
      </c>
      <c r="H8" s="9">
        <v>3</v>
      </c>
      <c r="I8" s="10">
        <v>3</v>
      </c>
      <c r="J8" s="10"/>
      <c r="K8" s="9"/>
      <c r="L8" s="10"/>
      <c r="M8" s="10"/>
      <c r="N8" s="10"/>
      <c r="O8" s="10"/>
      <c r="P8" s="10">
        <f t="shared" si="1"/>
        <v>6</v>
      </c>
      <c r="Q8" s="34"/>
      <c r="R8" s="27">
        <f t="shared" si="2"/>
        <v>114048</v>
      </c>
      <c r="S8" s="27">
        <f t="shared" si="3"/>
        <v>44352</v>
      </c>
    </row>
    <row r="9" spans="1:22" ht="96.6" customHeight="1" thickBot="1">
      <c r="B9" s="1" t="s">
        <v>28</v>
      </c>
      <c r="C9" s="1" t="s">
        <v>17</v>
      </c>
      <c r="D9" s="1" t="s">
        <v>29</v>
      </c>
      <c r="E9" s="3">
        <v>147000</v>
      </c>
      <c r="F9" s="4">
        <v>0.2</v>
      </c>
      <c r="G9" s="7">
        <f t="shared" si="0"/>
        <v>117600</v>
      </c>
      <c r="H9" s="9">
        <v>3</v>
      </c>
      <c r="I9" s="10">
        <v>3</v>
      </c>
      <c r="J9" s="10"/>
      <c r="K9" s="9"/>
      <c r="L9" s="10"/>
      <c r="M9" s="10"/>
      <c r="N9" s="10"/>
      <c r="O9" s="10"/>
      <c r="P9" s="10">
        <f t="shared" si="1"/>
        <v>6</v>
      </c>
      <c r="Q9" s="34"/>
      <c r="R9" s="27">
        <f t="shared" si="2"/>
        <v>84672</v>
      </c>
      <c r="S9" s="27">
        <f t="shared" si="3"/>
        <v>32928</v>
      </c>
    </row>
    <row r="10" spans="1:22" ht="96.6" customHeight="1" thickBot="1">
      <c r="B10" s="1" t="s">
        <v>28</v>
      </c>
      <c r="C10" s="1" t="s">
        <v>17</v>
      </c>
      <c r="D10" s="1" t="s">
        <v>18</v>
      </c>
      <c r="E10" s="3">
        <v>147000</v>
      </c>
      <c r="F10" s="4">
        <v>0.2</v>
      </c>
      <c r="G10" s="7">
        <f t="shared" si="0"/>
        <v>117600</v>
      </c>
      <c r="H10" s="9">
        <v>3</v>
      </c>
      <c r="I10" s="10">
        <v>3</v>
      </c>
      <c r="J10" s="10"/>
      <c r="K10" s="9"/>
      <c r="L10" s="10"/>
      <c r="M10" s="10"/>
      <c r="N10" s="10"/>
      <c r="O10" s="10"/>
      <c r="P10" s="10">
        <f t="shared" si="1"/>
        <v>6</v>
      </c>
      <c r="Q10" s="34"/>
      <c r="R10" s="27">
        <f t="shared" si="2"/>
        <v>84672</v>
      </c>
      <c r="S10" s="27">
        <f t="shared" si="3"/>
        <v>32928</v>
      </c>
    </row>
    <row r="11" spans="1:22" ht="96.6" customHeight="1" thickBot="1">
      <c r="B11" s="1" t="s">
        <v>28</v>
      </c>
      <c r="C11" s="1" t="s">
        <v>17</v>
      </c>
      <c r="D11" s="1" t="s">
        <v>30</v>
      </c>
      <c r="E11" s="3">
        <v>147000</v>
      </c>
      <c r="F11" s="4">
        <v>0.2</v>
      </c>
      <c r="G11" s="7">
        <f>E11*0.8</f>
        <v>117600</v>
      </c>
      <c r="H11" s="9">
        <v>3</v>
      </c>
      <c r="I11" s="10">
        <v>3</v>
      </c>
      <c r="J11" s="10"/>
      <c r="K11" s="9"/>
      <c r="L11" s="10"/>
      <c r="M11" s="10"/>
      <c r="N11" s="10"/>
      <c r="O11" s="10"/>
      <c r="P11" s="10">
        <f t="shared" si="1"/>
        <v>6</v>
      </c>
      <c r="Q11" s="34"/>
      <c r="R11" s="27">
        <f t="shared" si="2"/>
        <v>84672</v>
      </c>
      <c r="S11" s="27">
        <f t="shared" si="3"/>
        <v>32928</v>
      </c>
    </row>
    <row r="12" spans="1:22" ht="96.6" customHeight="1" thickBot="1">
      <c r="B12" s="1" t="s">
        <v>31</v>
      </c>
      <c r="C12" s="1" t="s">
        <v>32</v>
      </c>
      <c r="D12" s="1" t="s">
        <v>18</v>
      </c>
      <c r="E12" s="3">
        <v>244000</v>
      </c>
      <c r="F12" s="4">
        <v>0.2</v>
      </c>
      <c r="G12" s="7">
        <f t="shared" si="0"/>
        <v>195200</v>
      </c>
      <c r="H12" s="9">
        <v>4</v>
      </c>
      <c r="I12" s="10"/>
      <c r="J12" s="10"/>
      <c r="K12" s="9"/>
      <c r="L12" s="10"/>
      <c r="M12" s="10"/>
      <c r="N12" s="10"/>
      <c r="O12" s="10"/>
      <c r="P12" s="10">
        <f t="shared" si="1"/>
        <v>4</v>
      </c>
      <c r="Q12" s="34"/>
      <c r="R12" s="27">
        <f t="shared" si="2"/>
        <v>140544</v>
      </c>
      <c r="S12" s="27">
        <f t="shared" si="3"/>
        <v>54656</v>
      </c>
    </row>
    <row r="13" spans="1:22" ht="96.6" customHeight="1" thickBot="1">
      <c r="B13" s="1" t="s">
        <v>31</v>
      </c>
      <c r="C13" s="1" t="s">
        <v>32</v>
      </c>
      <c r="D13" s="1" t="s">
        <v>33</v>
      </c>
      <c r="E13" s="3">
        <v>244000</v>
      </c>
      <c r="F13" s="4">
        <v>0.2</v>
      </c>
      <c r="G13" s="7">
        <f t="shared" si="0"/>
        <v>195200</v>
      </c>
      <c r="H13" s="9">
        <v>4</v>
      </c>
      <c r="I13" s="10"/>
      <c r="J13" s="10"/>
      <c r="K13" s="9"/>
      <c r="L13" s="10"/>
      <c r="M13" s="10"/>
      <c r="N13" s="10"/>
      <c r="O13" s="10"/>
      <c r="P13" s="10">
        <f t="shared" si="1"/>
        <v>4</v>
      </c>
      <c r="Q13" s="34"/>
      <c r="R13" s="27">
        <f t="shared" si="2"/>
        <v>140544</v>
      </c>
      <c r="S13" s="27">
        <f t="shared" si="3"/>
        <v>54656</v>
      </c>
    </row>
    <row r="14" spans="1:22" ht="96.6" customHeight="1" thickBot="1">
      <c r="B14" s="1" t="s">
        <v>34</v>
      </c>
      <c r="C14" s="1" t="s">
        <v>32</v>
      </c>
      <c r="D14" s="1" t="s">
        <v>18</v>
      </c>
      <c r="E14" s="3">
        <v>127000</v>
      </c>
      <c r="F14" s="4">
        <v>0.15</v>
      </c>
      <c r="G14" s="7">
        <f>E14*0.85</f>
        <v>107950</v>
      </c>
      <c r="H14" s="9">
        <v>4</v>
      </c>
      <c r="I14" s="10"/>
      <c r="J14" s="10"/>
      <c r="K14" s="9"/>
      <c r="L14" s="10"/>
      <c r="M14" s="10"/>
      <c r="N14" s="10"/>
      <c r="O14" s="10"/>
      <c r="P14" s="10">
        <f t="shared" si="1"/>
        <v>4</v>
      </c>
      <c r="Q14" s="34"/>
      <c r="R14" s="27">
        <f t="shared" si="2"/>
        <v>77724</v>
      </c>
      <c r="S14" s="27">
        <f t="shared" si="3"/>
        <v>30226</v>
      </c>
    </row>
    <row r="15" spans="1:22" ht="96.6" customHeight="1" thickBot="1">
      <c r="B15" s="1" t="s">
        <v>34</v>
      </c>
      <c r="C15" s="1" t="s">
        <v>32</v>
      </c>
      <c r="D15" s="1" t="s">
        <v>35</v>
      </c>
      <c r="E15" s="3">
        <v>127000</v>
      </c>
      <c r="F15" s="4">
        <v>0.15</v>
      </c>
      <c r="G15" s="7">
        <f>E15*0.85</f>
        <v>107950</v>
      </c>
      <c r="H15" s="9">
        <v>4</v>
      </c>
      <c r="I15" s="10"/>
      <c r="J15" s="10"/>
      <c r="K15" s="9"/>
      <c r="L15" s="10"/>
      <c r="M15" s="10"/>
      <c r="N15" s="10"/>
      <c r="O15" s="10"/>
      <c r="P15" s="10">
        <f t="shared" si="1"/>
        <v>4</v>
      </c>
      <c r="Q15" s="34"/>
      <c r="R15" s="27">
        <f t="shared" si="2"/>
        <v>77724</v>
      </c>
      <c r="S15" s="27">
        <f t="shared" si="3"/>
        <v>30226</v>
      </c>
    </row>
    <row r="16" spans="1:22" ht="96.6" customHeight="1" thickBot="1">
      <c r="A16" s="2"/>
      <c r="B16" s="1" t="s">
        <v>36</v>
      </c>
      <c r="C16" s="1" t="s">
        <v>32</v>
      </c>
      <c r="D16" s="1" t="s">
        <v>37</v>
      </c>
      <c r="E16" s="3">
        <v>144000</v>
      </c>
      <c r="F16" s="4">
        <v>0.2</v>
      </c>
      <c r="G16" s="7">
        <f>E16*0.8</f>
        <v>115200</v>
      </c>
      <c r="H16" s="9">
        <v>4</v>
      </c>
      <c r="I16" s="10"/>
      <c r="J16" s="10"/>
      <c r="K16" s="9"/>
      <c r="L16" s="10"/>
      <c r="M16" s="10"/>
      <c r="N16" s="10"/>
      <c r="O16" s="10"/>
      <c r="P16" s="10">
        <f t="shared" si="1"/>
        <v>4</v>
      </c>
      <c r="Q16" s="34"/>
      <c r="R16" s="27">
        <f t="shared" si="2"/>
        <v>82944</v>
      </c>
      <c r="S16" s="27">
        <f t="shared" si="3"/>
        <v>32256</v>
      </c>
    </row>
    <row r="17" spans="1:19" ht="96.6" customHeight="1" thickBot="1">
      <c r="A17" s="2"/>
      <c r="B17" s="1" t="s">
        <v>36</v>
      </c>
      <c r="C17" s="1" t="s">
        <v>32</v>
      </c>
      <c r="D17" s="1" t="s">
        <v>22</v>
      </c>
      <c r="E17" s="3">
        <v>144000</v>
      </c>
      <c r="F17" s="4">
        <v>0.2</v>
      </c>
      <c r="G17" s="7">
        <f t="shared" ref="G17:G18" si="4">E17*0.8</f>
        <v>115200</v>
      </c>
      <c r="H17" s="9">
        <v>4</v>
      </c>
      <c r="I17" s="10"/>
      <c r="J17" s="10"/>
      <c r="K17" s="9"/>
      <c r="L17" s="10"/>
      <c r="M17" s="10"/>
      <c r="N17" s="10"/>
      <c r="O17" s="10"/>
      <c r="P17" s="10">
        <f t="shared" si="1"/>
        <v>4</v>
      </c>
      <c r="Q17" s="34"/>
      <c r="R17" s="27">
        <f t="shared" si="2"/>
        <v>82944</v>
      </c>
      <c r="S17" s="27">
        <f t="shared" si="3"/>
        <v>32256</v>
      </c>
    </row>
    <row r="18" spans="1:19" ht="96.6" customHeight="1" thickBot="1">
      <c r="A18" s="2"/>
      <c r="B18" s="1" t="s">
        <v>36</v>
      </c>
      <c r="C18" s="1" t="s">
        <v>32</v>
      </c>
      <c r="D18" s="1" t="s">
        <v>18</v>
      </c>
      <c r="E18" s="3">
        <v>144000</v>
      </c>
      <c r="F18" s="4">
        <v>0.2</v>
      </c>
      <c r="G18" s="7">
        <f t="shared" si="4"/>
        <v>115200</v>
      </c>
      <c r="H18" s="9">
        <v>4</v>
      </c>
      <c r="I18" s="10"/>
      <c r="J18" s="10"/>
      <c r="K18" s="9"/>
      <c r="L18" s="10"/>
      <c r="M18" s="10"/>
      <c r="N18" s="10"/>
      <c r="O18" s="10"/>
      <c r="P18" s="10">
        <f t="shared" si="1"/>
        <v>4</v>
      </c>
      <c r="Q18" s="34"/>
      <c r="R18" s="27">
        <f t="shared" si="2"/>
        <v>82944</v>
      </c>
      <c r="S18" s="27">
        <f t="shared" si="3"/>
        <v>32256</v>
      </c>
    </row>
    <row r="19" spans="1:19" ht="96.6" customHeight="1" thickBot="1">
      <c r="B19" s="1" t="s">
        <v>38</v>
      </c>
      <c r="C19" s="1" t="s">
        <v>32</v>
      </c>
      <c r="D19" s="1" t="s">
        <v>18</v>
      </c>
      <c r="E19" s="3">
        <v>88000</v>
      </c>
      <c r="F19" s="4">
        <v>0.15</v>
      </c>
      <c r="G19" s="7">
        <f>E19*0.85</f>
        <v>74800</v>
      </c>
      <c r="H19" s="9">
        <v>4</v>
      </c>
      <c r="I19" s="10"/>
      <c r="J19" s="10"/>
      <c r="K19" s="9"/>
      <c r="L19" s="10"/>
      <c r="M19" s="10"/>
      <c r="N19" s="10"/>
      <c r="O19" s="10"/>
      <c r="P19" s="10">
        <f t="shared" si="1"/>
        <v>4</v>
      </c>
      <c r="Q19" s="34"/>
      <c r="R19" s="27">
        <f t="shared" si="2"/>
        <v>53856</v>
      </c>
      <c r="S19" s="27">
        <f t="shared" si="3"/>
        <v>20944</v>
      </c>
    </row>
    <row r="20" spans="1:19" ht="96.6" customHeight="1" thickBot="1">
      <c r="B20" s="1" t="s">
        <v>38</v>
      </c>
      <c r="C20" s="1" t="s">
        <v>32</v>
      </c>
      <c r="D20" s="1" t="s">
        <v>35</v>
      </c>
      <c r="E20" s="3">
        <v>88000</v>
      </c>
      <c r="F20" s="4">
        <v>0.15</v>
      </c>
      <c r="G20" s="7">
        <f>E20*0.85</f>
        <v>74800</v>
      </c>
      <c r="H20" s="9">
        <v>4</v>
      </c>
      <c r="I20" s="10"/>
      <c r="J20" s="10"/>
      <c r="K20" s="9"/>
      <c r="L20" s="10"/>
      <c r="M20" s="10"/>
      <c r="N20" s="10"/>
      <c r="O20" s="10"/>
      <c r="P20" s="10">
        <f t="shared" si="1"/>
        <v>4</v>
      </c>
      <c r="Q20" s="34"/>
      <c r="R20" s="27">
        <f t="shared" si="2"/>
        <v>53856</v>
      </c>
      <c r="S20" s="27">
        <f t="shared" si="3"/>
        <v>20944</v>
      </c>
    </row>
    <row r="21" spans="1:19" ht="96.6" customHeight="1" thickBot="1">
      <c r="B21" s="1" t="s">
        <v>39</v>
      </c>
      <c r="C21" s="1" t="s">
        <v>32</v>
      </c>
      <c r="D21" s="1" t="s">
        <v>40</v>
      </c>
      <c r="E21" s="3">
        <v>125000</v>
      </c>
      <c r="F21" s="4">
        <v>0.2</v>
      </c>
      <c r="G21" s="7">
        <f t="shared" ref="G21:G31" si="5">E21*0.8</f>
        <v>100000</v>
      </c>
      <c r="H21" s="9">
        <v>4</v>
      </c>
      <c r="I21" s="10"/>
      <c r="J21" s="10"/>
      <c r="K21" s="9"/>
      <c r="L21" s="10"/>
      <c r="M21" s="10"/>
      <c r="N21" s="10"/>
      <c r="O21" s="10"/>
      <c r="P21" s="10">
        <f t="shared" si="1"/>
        <v>4</v>
      </c>
      <c r="Q21" s="34"/>
      <c r="R21" s="27">
        <f t="shared" si="2"/>
        <v>72000</v>
      </c>
      <c r="S21" s="27">
        <f t="shared" si="3"/>
        <v>28000</v>
      </c>
    </row>
    <row r="22" spans="1:19" ht="96.6" customHeight="1" thickBot="1">
      <c r="B22" s="1" t="s">
        <v>39</v>
      </c>
      <c r="C22" s="1" t="s">
        <v>32</v>
      </c>
      <c r="D22" s="1" t="s">
        <v>41</v>
      </c>
      <c r="E22" s="3">
        <v>125000</v>
      </c>
      <c r="F22" s="4">
        <v>0.2</v>
      </c>
      <c r="G22" s="7">
        <f t="shared" si="5"/>
        <v>100000</v>
      </c>
      <c r="H22" s="9">
        <v>4</v>
      </c>
      <c r="I22" s="10"/>
      <c r="J22" s="10"/>
      <c r="K22" s="9"/>
      <c r="L22" s="10"/>
      <c r="M22" s="10"/>
      <c r="N22" s="10"/>
      <c r="O22" s="10"/>
      <c r="P22" s="10">
        <f t="shared" si="1"/>
        <v>4</v>
      </c>
      <c r="Q22" s="34"/>
      <c r="R22" s="27">
        <f t="shared" si="2"/>
        <v>72000</v>
      </c>
      <c r="S22" s="27">
        <f t="shared" si="3"/>
        <v>28000</v>
      </c>
    </row>
    <row r="23" spans="1:19" ht="96.6" customHeight="1" thickBot="1">
      <c r="B23" s="1" t="s">
        <v>42</v>
      </c>
      <c r="C23" s="1" t="s">
        <v>32</v>
      </c>
      <c r="D23" s="1" t="s">
        <v>18</v>
      </c>
      <c r="E23" s="3">
        <v>215400</v>
      </c>
      <c r="F23" s="4">
        <v>0.2</v>
      </c>
      <c r="G23" s="7">
        <f t="shared" si="5"/>
        <v>172320</v>
      </c>
      <c r="H23" s="9">
        <v>3</v>
      </c>
      <c r="I23" s="10"/>
      <c r="J23" s="10"/>
      <c r="K23" s="9"/>
      <c r="L23" s="10"/>
      <c r="M23" s="10"/>
      <c r="N23" s="10"/>
      <c r="O23" s="10"/>
      <c r="P23" s="10">
        <f t="shared" si="1"/>
        <v>3</v>
      </c>
      <c r="Q23" s="34"/>
      <c r="R23" s="27">
        <f t="shared" si="2"/>
        <v>124070.39999999999</v>
      </c>
      <c r="S23" s="27">
        <f t="shared" si="3"/>
        <v>48249.600000000006</v>
      </c>
    </row>
    <row r="24" spans="1:19" ht="96.6" customHeight="1" thickBot="1">
      <c r="B24" s="1" t="s">
        <v>42</v>
      </c>
      <c r="C24" s="1" t="s">
        <v>32</v>
      </c>
      <c r="D24" s="1" t="s">
        <v>33</v>
      </c>
      <c r="E24" s="3">
        <v>215400</v>
      </c>
      <c r="F24" s="4">
        <v>0.2</v>
      </c>
      <c r="G24" s="7">
        <f t="shared" si="5"/>
        <v>172320</v>
      </c>
      <c r="H24" s="9">
        <v>3</v>
      </c>
      <c r="I24" s="10"/>
      <c r="J24" s="10"/>
      <c r="K24" s="9"/>
      <c r="L24" s="10"/>
      <c r="M24" s="10"/>
      <c r="N24" s="10"/>
      <c r="O24" s="10"/>
      <c r="P24" s="10">
        <f t="shared" si="1"/>
        <v>3</v>
      </c>
      <c r="Q24" s="34"/>
      <c r="R24" s="27">
        <f t="shared" si="2"/>
        <v>124070.39999999999</v>
      </c>
      <c r="S24" s="27">
        <f t="shared" si="3"/>
        <v>48249.600000000006</v>
      </c>
    </row>
    <row r="25" spans="1:19" ht="96.6" customHeight="1" thickBot="1">
      <c r="A25" s="2"/>
      <c r="B25" s="1" t="s">
        <v>43</v>
      </c>
      <c r="C25" s="1" t="s">
        <v>32</v>
      </c>
      <c r="D25" s="1" t="s">
        <v>44</v>
      </c>
      <c r="E25" s="3">
        <v>280000</v>
      </c>
      <c r="F25" s="4">
        <v>0.2</v>
      </c>
      <c r="G25" s="7">
        <f t="shared" si="5"/>
        <v>224000</v>
      </c>
      <c r="H25" s="9">
        <v>4</v>
      </c>
      <c r="I25" s="10"/>
      <c r="J25" s="10"/>
      <c r="K25" s="9"/>
      <c r="L25" s="10"/>
      <c r="M25" s="10"/>
      <c r="N25" s="10"/>
      <c r="O25" s="10"/>
      <c r="P25" s="10">
        <f t="shared" si="1"/>
        <v>4</v>
      </c>
      <c r="Q25" s="34"/>
      <c r="R25" s="27">
        <f t="shared" si="2"/>
        <v>161280</v>
      </c>
      <c r="S25" s="27">
        <f t="shared" si="3"/>
        <v>62720</v>
      </c>
    </row>
    <row r="26" spans="1:19" ht="96.6" customHeight="1" thickBot="1">
      <c r="A26" s="2"/>
      <c r="B26" s="1" t="s">
        <v>45</v>
      </c>
      <c r="C26" s="1" t="s">
        <v>17</v>
      </c>
      <c r="D26" s="1" t="s">
        <v>18</v>
      </c>
      <c r="E26" s="3">
        <v>160000</v>
      </c>
      <c r="F26" s="4">
        <v>0.2</v>
      </c>
      <c r="G26" s="7">
        <f t="shared" si="5"/>
        <v>128000</v>
      </c>
      <c r="H26" s="9">
        <v>4</v>
      </c>
      <c r="I26" s="10">
        <v>4</v>
      </c>
      <c r="J26" s="10"/>
      <c r="K26" s="9"/>
      <c r="L26" s="10"/>
      <c r="M26" s="10"/>
      <c r="N26" s="10"/>
      <c r="O26" s="10"/>
      <c r="P26" s="10">
        <f t="shared" si="1"/>
        <v>8</v>
      </c>
      <c r="Q26" s="34"/>
      <c r="R26" s="27">
        <f t="shared" si="2"/>
        <v>92160</v>
      </c>
      <c r="S26" s="27">
        <f t="shared" si="3"/>
        <v>35840</v>
      </c>
    </row>
    <row r="27" spans="1:19" ht="96.6" customHeight="1" thickBot="1">
      <c r="A27" s="2"/>
      <c r="B27" s="1" t="s">
        <v>45</v>
      </c>
      <c r="C27" s="1" t="s">
        <v>17</v>
      </c>
      <c r="D27" s="1" t="s">
        <v>22</v>
      </c>
      <c r="E27" s="3">
        <v>160000</v>
      </c>
      <c r="F27" s="4">
        <v>0.2</v>
      </c>
      <c r="G27" s="7">
        <f t="shared" si="5"/>
        <v>128000</v>
      </c>
      <c r="H27" s="9">
        <v>4</v>
      </c>
      <c r="I27" s="10">
        <v>4</v>
      </c>
      <c r="J27" s="10"/>
      <c r="K27" s="9"/>
      <c r="L27" s="10"/>
      <c r="M27" s="10"/>
      <c r="N27" s="10"/>
      <c r="O27" s="10"/>
      <c r="P27" s="10">
        <f t="shared" si="1"/>
        <v>8</v>
      </c>
      <c r="Q27" s="34"/>
      <c r="R27" s="27">
        <f t="shared" si="2"/>
        <v>92160</v>
      </c>
      <c r="S27" s="27">
        <f t="shared" si="3"/>
        <v>35840</v>
      </c>
    </row>
    <row r="28" spans="1:19" ht="96.6" customHeight="1" thickBot="1">
      <c r="A28" s="2"/>
      <c r="B28" s="1" t="s">
        <v>46</v>
      </c>
      <c r="C28" s="1" t="s">
        <v>17</v>
      </c>
      <c r="D28" s="1" t="s">
        <v>22</v>
      </c>
      <c r="E28" s="3">
        <v>183000</v>
      </c>
      <c r="F28" s="4">
        <v>0.2</v>
      </c>
      <c r="G28" s="7">
        <f t="shared" si="5"/>
        <v>146400</v>
      </c>
      <c r="H28" s="9">
        <v>4</v>
      </c>
      <c r="I28" s="10">
        <v>4</v>
      </c>
      <c r="J28" s="10"/>
      <c r="K28" s="9"/>
      <c r="L28" s="10"/>
      <c r="M28" s="10"/>
      <c r="N28" s="10"/>
      <c r="O28" s="10"/>
      <c r="P28" s="10">
        <f t="shared" si="1"/>
        <v>8</v>
      </c>
      <c r="Q28" s="34"/>
      <c r="R28" s="27">
        <f t="shared" si="2"/>
        <v>105408</v>
      </c>
      <c r="S28" s="27">
        <f t="shared" si="3"/>
        <v>40992</v>
      </c>
    </row>
    <row r="29" spans="1:19" ht="96.6" customHeight="1" thickBot="1">
      <c r="A29" s="2"/>
      <c r="B29" s="1" t="s">
        <v>46</v>
      </c>
      <c r="C29" s="1" t="s">
        <v>17</v>
      </c>
      <c r="D29" s="1" t="s">
        <v>35</v>
      </c>
      <c r="E29" s="3">
        <v>183000</v>
      </c>
      <c r="F29" s="4">
        <v>0.2</v>
      </c>
      <c r="G29" s="7">
        <f t="shared" si="5"/>
        <v>146400</v>
      </c>
      <c r="H29" s="9">
        <v>4</v>
      </c>
      <c r="I29" s="10">
        <v>4</v>
      </c>
      <c r="J29" s="10"/>
      <c r="K29" s="9"/>
      <c r="L29" s="10"/>
      <c r="M29" s="10"/>
      <c r="N29" s="10"/>
      <c r="O29" s="10"/>
      <c r="P29" s="10">
        <f t="shared" si="1"/>
        <v>8</v>
      </c>
      <c r="Q29" s="34"/>
      <c r="R29" s="27">
        <f t="shared" si="2"/>
        <v>105408</v>
      </c>
      <c r="S29" s="27">
        <f t="shared" si="3"/>
        <v>40992</v>
      </c>
    </row>
    <row r="30" spans="1:19" ht="96.6" customHeight="1" thickBot="1">
      <c r="A30" s="2"/>
      <c r="B30" s="1" t="s">
        <v>47</v>
      </c>
      <c r="C30" s="1" t="s">
        <v>32</v>
      </c>
      <c r="D30" s="1" t="s">
        <v>25</v>
      </c>
      <c r="E30" s="3">
        <v>166000</v>
      </c>
      <c r="F30" s="4">
        <v>0.2</v>
      </c>
      <c r="G30" s="7">
        <f t="shared" si="5"/>
        <v>132800</v>
      </c>
      <c r="H30" s="9">
        <v>4</v>
      </c>
      <c r="I30" s="10"/>
      <c r="J30" s="10"/>
      <c r="K30" s="9"/>
      <c r="L30" s="10"/>
      <c r="M30" s="10"/>
      <c r="N30" s="10"/>
      <c r="O30" s="10"/>
      <c r="P30" s="10">
        <f t="shared" si="1"/>
        <v>4</v>
      </c>
      <c r="Q30" s="34"/>
      <c r="R30" s="27">
        <f t="shared" si="2"/>
        <v>95616</v>
      </c>
      <c r="S30" s="27">
        <f t="shared" si="3"/>
        <v>37184</v>
      </c>
    </row>
    <row r="31" spans="1:19" ht="96.6" customHeight="1" thickBot="1">
      <c r="A31" s="2"/>
      <c r="B31" s="1" t="s">
        <v>47</v>
      </c>
      <c r="C31" s="1" t="s">
        <v>32</v>
      </c>
      <c r="D31" s="1" t="s">
        <v>18</v>
      </c>
      <c r="E31" s="3">
        <v>166000</v>
      </c>
      <c r="F31" s="4">
        <v>0.2</v>
      </c>
      <c r="G31" s="7">
        <f t="shared" si="5"/>
        <v>132800</v>
      </c>
      <c r="H31" s="9">
        <v>4</v>
      </c>
      <c r="I31" s="10"/>
      <c r="J31" s="10"/>
      <c r="K31" s="9"/>
      <c r="L31" s="10"/>
      <c r="M31" s="10"/>
      <c r="N31" s="10"/>
      <c r="O31" s="10"/>
      <c r="P31" s="10">
        <f t="shared" si="1"/>
        <v>4</v>
      </c>
      <c r="Q31" s="34"/>
      <c r="R31" s="27">
        <f t="shared" si="2"/>
        <v>95616</v>
      </c>
      <c r="S31" s="27">
        <f t="shared" si="3"/>
        <v>37184</v>
      </c>
    </row>
    <row r="32" spans="1:19" ht="96.6" customHeight="1" thickBot="1">
      <c r="A32" s="2"/>
      <c r="B32" s="1" t="s">
        <v>48</v>
      </c>
      <c r="C32" s="1" t="s">
        <v>32</v>
      </c>
      <c r="D32" s="1" t="s">
        <v>25</v>
      </c>
      <c r="E32" s="3">
        <v>88000</v>
      </c>
      <c r="F32" s="4">
        <v>0.15</v>
      </c>
      <c r="G32" s="7">
        <f>E32*0.85</f>
        <v>74800</v>
      </c>
      <c r="H32" s="9">
        <v>4</v>
      </c>
      <c r="I32" s="10"/>
      <c r="J32" s="10"/>
      <c r="K32" s="9"/>
      <c r="L32" s="10"/>
      <c r="M32" s="10"/>
      <c r="N32" s="10"/>
      <c r="O32" s="10"/>
      <c r="P32" s="10">
        <f t="shared" si="1"/>
        <v>4</v>
      </c>
      <c r="Q32" s="34"/>
      <c r="R32" s="27">
        <f t="shared" si="2"/>
        <v>53856</v>
      </c>
      <c r="S32" s="27">
        <f t="shared" si="3"/>
        <v>20944</v>
      </c>
    </row>
    <row r="33" spans="1:19" ht="96.6" customHeight="1" thickBot="1">
      <c r="A33" s="2"/>
      <c r="B33" s="1" t="s">
        <v>48</v>
      </c>
      <c r="C33" s="1" t="s">
        <v>32</v>
      </c>
      <c r="D33" s="1" t="s">
        <v>18</v>
      </c>
      <c r="E33" s="3">
        <v>88000</v>
      </c>
      <c r="F33" s="4">
        <v>0.15</v>
      </c>
      <c r="G33" s="7">
        <f t="shared" ref="G33:G34" si="6">E33*0.85</f>
        <v>74800</v>
      </c>
      <c r="H33" s="9">
        <v>4</v>
      </c>
      <c r="I33" s="10"/>
      <c r="J33" s="10"/>
      <c r="K33" s="9"/>
      <c r="L33" s="10"/>
      <c r="M33" s="10"/>
      <c r="N33" s="10"/>
      <c r="O33" s="10"/>
      <c r="P33" s="10">
        <f t="shared" si="1"/>
        <v>4</v>
      </c>
      <c r="Q33" s="34"/>
      <c r="R33" s="27">
        <f t="shared" si="2"/>
        <v>53856</v>
      </c>
      <c r="S33" s="27">
        <f t="shared" si="3"/>
        <v>20944</v>
      </c>
    </row>
    <row r="34" spans="1:19" ht="96.6" customHeight="1" thickBot="1">
      <c r="A34" s="2"/>
      <c r="B34" s="1" t="s">
        <v>48</v>
      </c>
      <c r="C34" s="1" t="s">
        <v>32</v>
      </c>
      <c r="D34" s="1" t="s">
        <v>35</v>
      </c>
      <c r="E34" s="3">
        <v>88000</v>
      </c>
      <c r="F34" s="4">
        <v>0.15</v>
      </c>
      <c r="G34" s="7">
        <f t="shared" si="6"/>
        <v>74800</v>
      </c>
      <c r="H34" s="9">
        <v>4</v>
      </c>
      <c r="I34" s="10"/>
      <c r="J34" s="10"/>
      <c r="K34" s="9"/>
      <c r="L34" s="10"/>
      <c r="M34" s="10"/>
      <c r="N34" s="10"/>
      <c r="O34" s="10"/>
      <c r="P34" s="10">
        <f t="shared" si="1"/>
        <v>4</v>
      </c>
      <c r="Q34" s="34"/>
      <c r="R34" s="27">
        <f t="shared" si="2"/>
        <v>53856</v>
      </c>
      <c r="S34" s="27">
        <f t="shared" si="3"/>
        <v>20944</v>
      </c>
    </row>
    <row r="35" spans="1:19" ht="96.6" customHeight="1" thickBot="1">
      <c r="A35" s="2"/>
      <c r="B35" s="1" t="s">
        <v>49</v>
      </c>
      <c r="C35" s="1" t="s">
        <v>32</v>
      </c>
      <c r="D35" s="1" t="s">
        <v>29</v>
      </c>
      <c r="E35" s="3">
        <v>55000</v>
      </c>
      <c r="F35" s="4">
        <v>0.1</v>
      </c>
      <c r="G35" s="7">
        <f>E35*0.9</f>
        <v>49500</v>
      </c>
      <c r="H35" s="9">
        <v>4</v>
      </c>
      <c r="I35" s="10"/>
      <c r="J35" s="10"/>
      <c r="K35" s="9"/>
      <c r="L35" s="10"/>
      <c r="M35" s="10"/>
      <c r="N35" s="10"/>
      <c r="O35" s="10"/>
      <c r="P35" s="10">
        <f t="shared" si="1"/>
        <v>4</v>
      </c>
      <c r="Q35" s="34"/>
      <c r="R35" s="27">
        <f>G35*0.71</f>
        <v>35145</v>
      </c>
      <c r="S35" s="27">
        <f t="shared" ref="S35" si="7">G35-R35</f>
        <v>14355</v>
      </c>
    </row>
    <row r="36" spans="1:19" ht="96.6" customHeight="1" thickBot="1">
      <c r="A36" s="2"/>
      <c r="B36" s="1" t="s">
        <v>49</v>
      </c>
      <c r="C36" s="1" t="s">
        <v>32</v>
      </c>
      <c r="D36" s="1" t="s">
        <v>22</v>
      </c>
      <c r="E36" s="3">
        <v>55000</v>
      </c>
      <c r="F36" s="4">
        <v>0.1</v>
      </c>
      <c r="G36" s="7">
        <f t="shared" ref="G36:G39" si="8">E36*0.9</f>
        <v>49500</v>
      </c>
      <c r="H36" s="9">
        <v>4</v>
      </c>
      <c r="I36" s="10"/>
      <c r="J36" s="10"/>
      <c r="K36" s="9"/>
      <c r="L36" s="10"/>
      <c r="M36" s="10"/>
      <c r="N36" s="10"/>
      <c r="O36" s="10"/>
      <c r="P36" s="10">
        <f t="shared" si="1"/>
        <v>4</v>
      </c>
      <c r="Q36" s="34"/>
      <c r="R36" s="27">
        <f t="shared" ref="R36:R40" si="9">G36*0.71</f>
        <v>35145</v>
      </c>
      <c r="S36" s="27">
        <f t="shared" ref="S36:S40" si="10">G36-R36</f>
        <v>14355</v>
      </c>
    </row>
    <row r="37" spans="1:19" ht="96.6" customHeight="1" thickBot="1">
      <c r="A37" s="2"/>
      <c r="B37" s="1" t="s">
        <v>49</v>
      </c>
      <c r="C37" s="1" t="s">
        <v>32</v>
      </c>
      <c r="D37" s="1" t="s">
        <v>41</v>
      </c>
      <c r="E37" s="3">
        <v>55000</v>
      </c>
      <c r="F37" s="4">
        <v>0.1</v>
      </c>
      <c r="G37" s="7">
        <f t="shared" si="8"/>
        <v>49500</v>
      </c>
      <c r="H37" s="9">
        <v>4</v>
      </c>
      <c r="I37" s="10"/>
      <c r="J37" s="10"/>
      <c r="K37" s="9"/>
      <c r="L37" s="10"/>
      <c r="M37" s="10"/>
      <c r="N37" s="10"/>
      <c r="O37" s="10"/>
      <c r="P37" s="10">
        <f t="shared" si="1"/>
        <v>4</v>
      </c>
      <c r="Q37" s="34"/>
      <c r="R37" s="27">
        <f t="shared" si="9"/>
        <v>35145</v>
      </c>
      <c r="S37" s="27">
        <f t="shared" si="10"/>
        <v>14355</v>
      </c>
    </row>
    <row r="38" spans="1:19" ht="96.6" customHeight="1" thickBot="1">
      <c r="A38" s="2"/>
      <c r="B38" s="1" t="s">
        <v>50</v>
      </c>
      <c r="C38" s="1" t="s">
        <v>32</v>
      </c>
      <c r="D38" s="1" t="s">
        <v>18</v>
      </c>
      <c r="E38" s="3">
        <v>62600</v>
      </c>
      <c r="F38" s="4">
        <v>0.1</v>
      </c>
      <c r="G38" s="7">
        <f t="shared" si="8"/>
        <v>56340</v>
      </c>
      <c r="H38" s="9">
        <v>4</v>
      </c>
      <c r="I38" s="10"/>
      <c r="J38" s="10"/>
      <c r="K38" s="9"/>
      <c r="L38" s="10"/>
      <c r="M38" s="10"/>
      <c r="N38" s="10"/>
      <c r="O38" s="10"/>
      <c r="P38" s="10">
        <f t="shared" si="1"/>
        <v>4</v>
      </c>
      <c r="Q38" s="34"/>
      <c r="R38" s="27">
        <f t="shared" si="9"/>
        <v>40001.4</v>
      </c>
      <c r="S38" s="27">
        <f t="shared" si="10"/>
        <v>16338.599999999999</v>
      </c>
    </row>
    <row r="39" spans="1:19" ht="96.6" customHeight="1" thickBot="1">
      <c r="A39" s="2"/>
      <c r="B39" s="1" t="s">
        <v>50</v>
      </c>
      <c r="C39" s="1" t="s">
        <v>32</v>
      </c>
      <c r="D39" s="1" t="s">
        <v>25</v>
      </c>
      <c r="E39" s="3">
        <v>62600</v>
      </c>
      <c r="F39" s="4">
        <v>0.1</v>
      </c>
      <c r="G39" s="7">
        <f t="shared" si="8"/>
        <v>56340</v>
      </c>
      <c r="H39" s="9">
        <v>4</v>
      </c>
      <c r="I39" s="10"/>
      <c r="J39" s="10"/>
      <c r="K39" s="9"/>
      <c r="L39" s="10"/>
      <c r="M39" s="10"/>
      <c r="N39" s="10"/>
      <c r="O39" s="10"/>
      <c r="P39" s="10">
        <f t="shared" si="1"/>
        <v>4</v>
      </c>
      <c r="Q39" s="34"/>
      <c r="R39" s="27">
        <f t="shared" si="9"/>
        <v>40001.4</v>
      </c>
      <c r="S39" s="27">
        <f t="shared" si="10"/>
        <v>16338.599999999999</v>
      </c>
    </row>
    <row r="40" spans="1:19" ht="96.6" customHeight="1" thickBot="1">
      <c r="A40" s="2"/>
      <c r="B40" s="1" t="s">
        <v>50</v>
      </c>
      <c r="C40" s="1" t="s">
        <v>32</v>
      </c>
      <c r="D40" s="1" t="s">
        <v>29</v>
      </c>
      <c r="E40" s="3">
        <v>62600</v>
      </c>
      <c r="F40" s="4">
        <v>0.1</v>
      </c>
      <c r="G40" s="7">
        <f>E40*0.9</f>
        <v>56340</v>
      </c>
      <c r="H40" s="9">
        <v>4</v>
      </c>
      <c r="I40" s="10"/>
      <c r="J40" s="10"/>
      <c r="K40" s="9"/>
      <c r="L40" s="10"/>
      <c r="M40" s="10"/>
      <c r="N40" s="10"/>
      <c r="O40" s="10"/>
      <c r="P40" s="10">
        <f t="shared" si="1"/>
        <v>4</v>
      </c>
      <c r="Q40" s="34"/>
      <c r="R40" s="27">
        <f t="shared" si="9"/>
        <v>40001.4</v>
      </c>
      <c r="S40" s="27">
        <f t="shared" si="10"/>
        <v>16338.599999999999</v>
      </c>
    </row>
    <row r="41" spans="1:19" ht="96.6" customHeight="1" thickBot="1">
      <c r="A41" s="2"/>
      <c r="B41" s="1" t="s">
        <v>51</v>
      </c>
      <c r="C41" s="1" t="s">
        <v>32</v>
      </c>
      <c r="D41" s="1" t="s">
        <v>52</v>
      </c>
      <c r="E41" s="3">
        <v>168000</v>
      </c>
      <c r="F41" s="4">
        <v>0.2</v>
      </c>
      <c r="G41" s="7">
        <f>E41*0.8</f>
        <v>134400</v>
      </c>
      <c r="H41" s="9">
        <v>4</v>
      </c>
      <c r="I41" s="10"/>
      <c r="J41" s="10"/>
      <c r="K41" s="9"/>
      <c r="L41" s="10"/>
      <c r="M41" s="10"/>
      <c r="N41" s="10"/>
      <c r="O41" s="10"/>
      <c r="P41" s="10">
        <f t="shared" si="1"/>
        <v>4</v>
      </c>
      <c r="Q41" s="34"/>
      <c r="R41" s="27">
        <f>G41*0.72</f>
        <v>96768</v>
      </c>
      <c r="S41" s="27">
        <f t="shared" ref="S41" si="11">G41-R41</f>
        <v>37632</v>
      </c>
    </row>
    <row r="42" spans="1:19" ht="96.6" customHeight="1" thickBot="1">
      <c r="A42" s="2"/>
      <c r="B42" s="1" t="s">
        <v>51</v>
      </c>
      <c r="C42" s="1" t="s">
        <v>32</v>
      </c>
      <c r="D42" s="1" t="s">
        <v>53</v>
      </c>
      <c r="E42" s="3">
        <v>168000</v>
      </c>
      <c r="F42" s="4">
        <v>0.2</v>
      </c>
      <c r="G42" s="7">
        <f t="shared" ref="G42:G49" si="12">E42*0.8</f>
        <v>134400</v>
      </c>
      <c r="H42" s="9">
        <v>3</v>
      </c>
      <c r="I42" s="10"/>
      <c r="J42" s="10"/>
      <c r="K42" s="9"/>
      <c r="L42" s="10"/>
      <c r="M42" s="10"/>
      <c r="N42" s="10"/>
      <c r="O42" s="10"/>
      <c r="P42" s="10">
        <f t="shared" si="1"/>
        <v>3</v>
      </c>
      <c r="Q42" s="34"/>
      <c r="R42" s="27">
        <f t="shared" ref="R42:R49" si="13">G42*0.72</f>
        <v>96768</v>
      </c>
      <c r="S42" s="27">
        <f t="shared" ref="S42:S49" si="14">G42-R42</f>
        <v>37632</v>
      </c>
    </row>
    <row r="43" spans="1:19" ht="96.6" customHeight="1" thickBot="1">
      <c r="A43" s="2"/>
      <c r="B43" s="1" t="s">
        <v>51</v>
      </c>
      <c r="C43" s="1" t="s">
        <v>32</v>
      </c>
      <c r="D43" s="1" t="s">
        <v>54</v>
      </c>
      <c r="E43" s="3">
        <v>168000</v>
      </c>
      <c r="F43" s="4">
        <v>0.2</v>
      </c>
      <c r="G43" s="7">
        <f t="shared" si="12"/>
        <v>134400</v>
      </c>
      <c r="H43" s="9">
        <v>4</v>
      </c>
      <c r="I43" s="10"/>
      <c r="J43" s="10"/>
      <c r="K43" s="9"/>
      <c r="L43" s="10"/>
      <c r="M43" s="10"/>
      <c r="N43" s="10"/>
      <c r="O43" s="10"/>
      <c r="P43" s="10">
        <f t="shared" si="1"/>
        <v>4</v>
      </c>
      <c r="Q43" s="34"/>
      <c r="R43" s="27">
        <f t="shared" si="13"/>
        <v>96768</v>
      </c>
      <c r="S43" s="27">
        <f t="shared" si="14"/>
        <v>37632</v>
      </c>
    </row>
    <row r="44" spans="1:19" ht="96.6" customHeight="1" thickBot="1">
      <c r="A44" s="2"/>
      <c r="B44" s="1" t="s">
        <v>55</v>
      </c>
      <c r="C44" s="1" t="s">
        <v>17</v>
      </c>
      <c r="D44" s="1" t="s">
        <v>27</v>
      </c>
      <c r="E44" s="3">
        <v>260000</v>
      </c>
      <c r="F44" s="4">
        <v>0.2</v>
      </c>
      <c r="G44" s="7">
        <f t="shared" si="12"/>
        <v>208000</v>
      </c>
      <c r="H44" s="9">
        <v>3</v>
      </c>
      <c r="I44" s="10">
        <v>3</v>
      </c>
      <c r="J44" s="10"/>
      <c r="K44" s="9"/>
      <c r="L44" s="10"/>
      <c r="M44" s="10"/>
      <c r="N44" s="10"/>
      <c r="O44" s="10"/>
      <c r="P44" s="10">
        <f t="shared" si="1"/>
        <v>6</v>
      </c>
      <c r="Q44" s="34"/>
      <c r="R44" s="27">
        <f t="shared" si="13"/>
        <v>149760</v>
      </c>
      <c r="S44" s="27">
        <f t="shared" si="14"/>
        <v>58240</v>
      </c>
    </row>
    <row r="45" spans="1:19" ht="96.6" customHeight="1" thickBot="1">
      <c r="A45" s="2"/>
      <c r="B45" s="1" t="s">
        <v>55</v>
      </c>
      <c r="C45" s="1" t="s">
        <v>17</v>
      </c>
      <c r="D45" s="1" t="s">
        <v>18</v>
      </c>
      <c r="E45" s="3">
        <v>260000</v>
      </c>
      <c r="F45" s="4">
        <v>0.2</v>
      </c>
      <c r="G45" s="7">
        <f>E45*0.8</f>
        <v>208000</v>
      </c>
      <c r="H45" s="9">
        <v>3</v>
      </c>
      <c r="I45" s="10">
        <v>3</v>
      </c>
      <c r="J45" s="10"/>
      <c r="K45" s="9"/>
      <c r="L45" s="10"/>
      <c r="M45" s="10"/>
      <c r="N45" s="10"/>
      <c r="O45" s="10"/>
      <c r="P45" s="10">
        <f t="shared" si="1"/>
        <v>6</v>
      </c>
      <c r="Q45" s="34"/>
      <c r="R45" s="27">
        <f t="shared" si="13"/>
        <v>149760</v>
      </c>
      <c r="S45" s="27">
        <f t="shared" si="14"/>
        <v>58240</v>
      </c>
    </row>
    <row r="46" spans="1:19" ht="96.6" customHeight="1" thickBot="1">
      <c r="A46" s="2"/>
      <c r="B46" s="1" t="s">
        <v>55</v>
      </c>
      <c r="C46" s="1" t="s">
        <v>17</v>
      </c>
      <c r="D46" s="1" t="s">
        <v>29</v>
      </c>
      <c r="E46" s="3">
        <v>260000</v>
      </c>
      <c r="F46" s="4">
        <v>0.2</v>
      </c>
      <c r="G46" s="7">
        <f t="shared" si="12"/>
        <v>208000</v>
      </c>
      <c r="H46" s="9">
        <v>3</v>
      </c>
      <c r="I46" s="10">
        <v>3</v>
      </c>
      <c r="J46" s="10"/>
      <c r="K46" s="9"/>
      <c r="L46" s="10"/>
      <c r="M46" s="10"/>
      <c r="N46" s="10"/>
      <c r="O46" s="10"/>
      <c r="P46" s="10">
        <f t="shared" si="1"/>
        <v>6</v>
      </c>
      <c r="Q46" s="34"/>
      <c r="R46" s="27">
        <f t="shared" si="13"/>
        <v>149760</v>
      </c>
      <c r="S46" s="27">
        <f t="shared" si="14"/>
        <v>58240</v>
      </c>
    </row>
    <row r="47" spans="1:19" ht="96.6" customHeight="1" thickBot="1">
      <c r="A47" s="2"/>
      <c r="B47" s="1" t="s">
        <v>56</v>
      </c>
      <c r="C47" s="1" t="s">
        <v>32</v>
      </c>
      <c r="D47" s="1" t="s">
        <v>25</v>
      </c>
      <c r="E47" s="3">
        <v>133800</v>
      </c>
      <c r="F47" s="4">
        <v>0.2</v>
      </c>
      <c r="G47" s="7">
        <f t="shared" si="12"/>
        <v>107040</v>
      </c>
      <c r="H47" s="9">
        <v>3</v>
      </c>
      <c r="I47" s="10"/>
      <c r="J47" s="10"/>
      <c r="K47" s="9"/>
      <c r="L47" s="10"/>
      <c r="M47" s="10"/>
      <c r="N47" s="10"/>
      <c r="O47" s="10"/>
      <c r="P47" s="10">
        <f t="shared" si="1"/>
        <v>3</v>
      </c>
      <c r="Q47" s="34"/>
      <c r="R47" s="27">
        <f t="shared" si="13"/>
        <v>77068.800000000003</v>
      </c>
      <c r="S47" s="27">
        <f t="shared" si="14"/>
        <v>29971.199999999997</v>
      </c>
    </row>
    <row r="48" spans="1:19" ht="96.6" customHeight="1" thickBot="1">
      <c r="A48" s="2"/>
      <c r="B48" s="1" t="s">
        <v>56</v>
      </c>
      <c r="C48" s="1" t="s">
        <v>32</v>
      </c>
      <c r="D48" s="1" t="s">
        <v>18</v>
      </c>
      <c r="E48" s="3">
        <v>133800</v>
      </c>
      <c r="F48" s="4">
        <v>0.2</v>
      </c>
      <c r="G48" s="7">
        <f t="shared" si="12"/>
        <v>107040</v>
      </c>
      <c r="H48" s="9">
        <v>3</v>
      </c>
      <c r="I48" s="10"/>
      <c r="J48" s="10"/>
      <c r="K48" s="9"/>
      <c r="L48" s="10"/>
      <c r="M48" s="10"/>
      <c r="N48" s="10"/>
      <c r="O48" s="10"/>
      <c r="P48" s="10">
        <f t="shared" si="1"/>
        <v>3</v>
      </c>
      <c r="Q48" s="34"/>
      <c r="R48" s="27">
        <f t="shared" si="13"/>
        <v>77068.800000000003</v>
      </c>
      <c r="S48" s="27">
        <f t="shared" si="14"/>
        <v>29971.199999999997</v>
      </c>
    </row>
    <row r="49" spans="1:19" ht="96.6" customHeight="1">
      <c r="A49" s="2"/>
      <c r="B49" s="1" t="s">
        <v>57</v>
      </c>
      <c r="C49" s="1" t="s">
        <v>9</v>
      </c>
      <c r="D49" s="1" t="s">
        <v>22</v>
      </c>
      <c r="E49" s="3">
        <v>278000</v>
      </c>
      <c r="F49" s="4">
        <v>0.2</v>
      </c>
      <c r="G49" s="7">
        <f t="shared" si="12"/>
        <v>222400</v>
      </c>
      <c r="H49" s="9">
        <v>3</v>
      </c>
      <c r="I49" s="10"/>
      <c r="J49" s="10"/>
      <c r="K49" s="9"/>
      <c r="L49" s="10"/>
      <c r="M49" s="10"/>
      <c r="N49" s="10"/>
      <c r="O49" s="10"/>
      <c r="P49" s="10">
        <f t="shared" si="1"/>
        <v>3</v>
      </c>
      <c r="Q49" s="34"/>
      <c r="R49" s="27">
        <f t="shared" si="13"/>
        <v>160128</v>
      </c>
      <c r="S49" s="27">
        <f t="shared" si="14"/>
        <v>62272</v>
      </c>
    </row>
    <row r="50" spans="1:19" ht="96.6" customHeight="1" thickBot="1">
      <c r="A50" s="2"/>
      <c r="B50" s="1" t="s">
        <v>58</v>
      </c>
      <c r="C50" s="1" t="s">
        <v>32</v>
      </c>
      <c r="D50" s="1" t="s">
        <v>25</v>
      </c>
      <c r="E50" s="3">
        <v>33000</v>
      </c>
      <c r="F50" s="4">
        <v>0.1</v>
      </c>
      <c r="G50" s="7">
        <f>E50*0.9</f>
        <v>29700</v>
      </c>
      <c r="H50" s="9">
        <v>4</v>
      </c>
      <c r="I50" s="10"/>
      <c r="J50" s="10"/>
      <c r="K50" s="9"/>
      <c r="L50" s="10"/>
      <c r="M50" s="10"/>
      <c r="N50" s="10"/>
      <c r="O50" s="10"/>
      <c r="P50" s="10">
        <f t="shared" si="1"/>
        <v>4</v>
      </c>
      <c r="Q50" s="34"/>
      <c r="R50" s="27">
        <f>G50*0.71</f>
        <v>21087</v>
      </c>
      <c r="S50" s="27">
        <f t="shared" ref="S50" si="15">G50-R50</f>
        <v>8613</v>
      </c>
    </row>
    <row r="51" spans="1:19" ht="96.6" customHeight="1" thickBot="1">
      <c r="A51" s="2"/>
      <c r="B51" s="1" t="s">
        <v>58</v>
      </c>
      <c r="C51" s="1" t="s">
        <v>32</v>
      </c>
      <c r="D51" s="1" t="s">
        <v>22</v>
      </c>
      <c r="E51" s="3">
        <v>33000</v>
      </c>
      <c r="F51" s="4">
        <v>0.1</v>
      </c>
      <c r="G51" s="7">
        <f>E51*0.9</f>
        <v>29700</v>
      </c>
      <c r="H51" s="9">
        <v>4</v>
      </c>
      <c r="I51" s="10"/>
      <c r="J51" s="10"/>
      <c r="K51" s="9"/>
      <c r="L51" s="10"/>
      <c r="M51" s="10"/>
      <c r="N51" s="10"/>
      <c r="O51" s="10"/>
      <c r="P51" s="10">
        <f t="shared" si="1"/>
        <v>4</v>
      </c>
      <c r="Q51" s="34"/>
      <c r="R51" s="27">
        <f t="shared" ref="R51:R53" si="16">G51*0.71</f>
        <v>21087</v>
      </c>
      <c r="S51" s="27">
        <f t="shared" ref="S51:S53" si="17">G51-R51</f>
        <v>8613</v>
      </c>
    </row>
    <row r="52" spans="1:19" ht="96.6" customHeight="1" thickBot="1">
      <c r="A52" s="2"/>
      <c r="B52" s="1" t="s">
        <v>58</v>
      </c>
      <c r="C52" s="1" t="s">
        <v>32</v>
      </c>
      <c r="D52" s="1" t="s">
        <v>59</v>
      </c>
      <c r="E52" s="3">
        <v>33000</v>
      </c>
      <c r="F52" s="4">
        <v>0.1</v>
      </c>
      <c r="G52" s="7">
        <f t="shared" ref="G52:G53" si="18">E52*0.9</f>
        <v>29700</v>
      </c>
      <c r="H52" s="9">
        <v>4</v>
      </c>
      <c r="I52" s="10"/>
      <c r="J52" s="10"/>
      <c r="K52" s="9"/>
      <c r="L52" s="10"/>
      <c r="M52" s="10"/>
      <c r="N52" s="10"/>
      <c r="O52" s="10"/>
      <c r="P52" s="10">
        <f t="shared" si="1"/>
        <v>4</v>
      </c>
      <c r="Q52" s="34"/>
      <c r="R52" s="27">
        <f t="shared" si="16"/>
        <v>21087</v>
      </c>
      <c r="S52" s="27">
        <f t="shared" si="17"/>
        <v>8613</v>
      </c>
    </row>
    <row r="53" spans="1:19" ht="96.6" customHeight="1" thickBot="1">
      <c r="A53" s="2"/>
      <c r="B53" s="1" t="s">
        <v>58</v>
      </c>
      <c r="C53" s="1" t="s">
        <v>32</v>
      </c>
      <c r="D53" s="1" t="s">
        <v>60</v>
      </c>
      <c r="E53" s="3">
        <v>33000</v>
      </c>
      <c r="F53" s="4">
        <v>0.1</v>
      </c>
      <c r="G53" s="7">
        <f t="shared" si="18"/>
        <v>29700</v>
      </c>
      <c r="H53" s="9">
        <v>4</v>
      </c>
      <c r="I53" s="10"/>
      <c r="J53" s="10"/>
      <c r="K53" s="9"/>
      <c r="L53" s="10"/>
      <c r="M53" s="10"/>
      <c r="N53" s="10"/>
      <c r="O53" s="10"/>
      <c r="P53" s="10">
        <f t="shared" si="1"/>
        <v>4</v>
      </c>
      <c r="Q53" s="34"/>
      <c r="R53" s="27">
        <f t="shared" si="16"/>
        <v>21087</v>
      </c>
      <c r="S53" s="27">
        <f t="shared" si="17"/>
        <v>8613</v>
      </c>
    </row>
    <row r="54" spans="1:19" ht="96.6" customHeight="1" thickBot="1">
      <c r="A54" s="2"/>
      <c r="B54" s="1" t="s">
        <v>61</v>
      </c>
      <c r="C54" s="1" t="s">
        <v>62</v>
      </c>
      <c r="D54" s="1" t="s">
        <v>18</v>
      </c>
      <c r="E54" s="3">
        <v>262000</v>
      </c>
      <c r="F54" s="4">
        <v>0.2</v>
      </c>
      <c r="G54" s="7">
        <f>E54*0.8</f>
        <v>209600</v>
      </c>
      <c r="H54" s="9"/>
      <c r="I54" s="10"/>
      <c r="J54" s="10"/>
      <c r="K54" s="9">
        <v>3</v>
      </c>
      <c r="L54" s="10">
        <v>4</v>
      </c>
      <c r="M54" s="10">
        <v>4</v>
      </c>
      <c r="N54" s="10">
        <v>4</v>
      </c>
      <c r="O54" s="10">
        <v>3</v>
      </c>
      <c r="P54" s="10">
        <f t="shared" si="1"/>
        <v>18</v>
      </c>
      <c r="Q54" s="34"/>
      <c r="R54" s="27">
        <f>G54*0.72</f>
        <v>150912</v>
      </c>
      <c r="S54" s="27">
        <f t="shared" ref="S54" si="19">G54-R54</f>
        <v>58688</v>
      </c>
    </row>
    <row r="55" spans="1:19" ht="96.6" customHeight="1" thickBot="1">
      <c r="A55" s="2"/>
      <c r="B55" s="1" t="s">
        <v>61</v>
      </c>
      <c r="C55" s="1" t="s">
        <v>62</v>
      </c>
      <c r="D55" s="1" t="s">
        <v>63</v>
      </c>
      <c r="E55" s="3">
        <v>262000</v>
      </c>
      <c r="F55" s="4">
        <v>0.2</v>
      </c>
      <c r="G55" s="7">
        <f>E55*0.8</f>
        <v>209600</v>
      </c>
      <c r="H55" s="9"/>
      <c r="I55" s="10"/>
      <c r="J55" s="10"/>
      <c r="K55" s="9">
        <v>3</v>
      </c>
      <c r="L55" s="10">
        <v>4</v>
      </c>
      <c r="M55" s="10">
        <v>4</v>
      </c>
      <c r="N55" s="10">
        <v>4</v>
      </c>
      <c r="O55" s="10">
        <v>3</v>
      </c>
      <c r="P55" s="10">
        <f t="shared" si="1"/>
        <v>18</v>
      </c>
      <c r="Q55" s="35" t="s">
        <v>64</v>
      </c>
      <c r="R55" s="27">
        <f>G55*0.72</f>
        <v>150912</v>
      </c>
      <c r="S55" s="27">
        <f t="shared" ref="S55:S56" si="20">G55-R55</f>
        <v>58688</v>
      </c>
    </row>
    <row r="56" spans="1:19" ht="96.6" customHeight="1" thickBot="1">
      <c r="A56" s="2"/>
      <c r="B56" s="1" t="s">
        <v>65</v>
      </c>
      <c r="C56" s="1" t="s">
        <v>32</v>
      </c>
      <c r="D56" s="1" t="s">
        <v>18</v>
      </c>
      <c r="E56" s="3">
        <v>90000</v>
      </c>
      <c r="F56" s="4">
        <v>0.1</v>
      </c>
      <c r="G56" s="7">
        <f>E56*0.9</f>
        <v>81000</v>
      </c>
      <c r="H56" s="9">
        <v>23</v>
      </c>
      <c r="I56" s="10"/>
      <c r="J56" s="10"/>
      <c r="K56" s="9"/>
      <c r="L56" s="10"/>
      <c r="M56" s="10"/>
      <c r="N56" s="10"/>
      <c r="O56" s="10"/>
      <c r="P56" s="10">
        <f t="shared" si="1"/>
        <v>23</v>
      </c>
      <c r="Q56" s="34"/>
      <c r="R56" s="27">
        <f>G56*0.71</f>
        <v>57510</v>
      </c>
      <c r="S56" s="27">
        <f t="shared" si="20"/>
        <v>23490</v>
      </c>
    </row>
    <row r="57" spans="1:19" ht="96.6" customHeight="1" thickBot="1">
      <c r="A57" s="2"/>
      <c r="B57" s="1" t="s">
        <v>66</v>
      </c>
      <c r="C57" s="1" t="s">
        <v>32</v>
      </c>
      <c r="D57" s="1" t="s">
        <v>67</v>
      </c>
      <c r="E57" s="3">
        <v>90000</v>
      </c>
      <c r="F57" s="4"/>
      <c r="G57" s="7">
        <v>90000</v>
      </c>
      <c r="H57" s="9" t="s">
        <v>68</v>
      </c>
      <c r="I57" s="10"/>
      <c r="J57" s="10"/>
      <c r="K57" s="9"/>
      <c r="L57" s="10"/>
      <c r="M57" s="10"/>
      <c r="N57" s="10"/>
      <c r="O57" s="10"/>
      <c r="P57" s="10">
        <f t="shared" si="1"/>
        <v>0</v>
      </c>
      <c r="Q57" s="36" t="s">
        <v>69</v>
      </c>
      <c r="R57" s="27">
        <f>G57*0.72</f>
        <v>64800</v>
      </c>
      <c r="S57" s="27">
        <f t="shared" ref="S57" si="21">G57-R57</f>
        <v>25200</v>
      </c>
    </row>
    <row r="58" spans="1:19" ht="96.6" customHeight="1" thickBot="1">
      <c r="A58" s="2"/>
      <c r="B58" s="1" t="s">
        <v>70</v>
      </c>
      <c r="C58" s="1" t="s">
        <v>32</v>
      </c>
      <c r="D58" s="1" t="s">
        <v>52</v>
      </c>
      <c r="E58" s="3">
        <v>49000</v>
      </c>
      <c r="F58" s="4">
        <v>0.1</v>
      </c>
      <c r="G58" s="7">
        <f>E58*0.9</f>
        <v>44100</v>
      </c>
      <c r="H58" s="9">
        <v>5</v>
      </c>
      <c r="I58" s="10"/>
      <c r="J58" s="10"/>
      <c r="K58" s="9"/>
      <c r="L58" s="10"/>
      <c r="M58" s="10"/>
      <c r="N58" s="10"/>
      <c r="O58" s="10"/>
      <c r="P58" s="10">
        <f t="shared" si="1"/>
        <v>5</v>
      </c>
      <c r="Q58" s="34"/>
      <c r="R58" s="27">
        <f>G58*0.71</f>
        <v>31311</v>
      </c>
      <c r="S58" s="27">
        <f t="shared" ref="S58" si="22">G58-R58</f>
        <v>12789</v>
      </c>
    </row>
    <row r="59" spans="1:19" ht="96.6" customHeight="1" thickBot="1">
      <c r="A59" s="2"/>
      <c r="B59" s="1" t="s">
        <v>71</v>
      </c>
      <c r="C59" s="1" t="s">
        <v>32</v>
      </c>
      <c r="D59" s="1" t="s">
        <v>40</v>
      </c>
      <c r="E59" s="3">
        <v>55000</v>
      </c>
      <c r="F59" s="4">
        <v>0.1</v>
      </c>
      <c r="G59" s="7">
        <f t="shared" ref="G59:G60" si="23">E59*0.9</f>
        <v>49500</v>
      </c>
      <c r="H59" s="9">
        <v>5</v>
      </c>
      <c r="I59" s="10"/>
      <c r="J59" s="10"/>
      <c r="K59" s="9"/>
      <c r="L59" s="10"/>
      <c r="M59" s="10"/>
      <c r="N59" s="10"/>
      <c r="O59" s="10"/>
      <c r="P59" s="10">
        <f t="shared" si="1"/>
        <v>5</v>
      </c>
      <c r="Q59" s="34"/>
      <c r="R59" s="27">
        <f t="shared" ref="R59:R61" si="24">G59*0.71</f>
        <v>35145</v>
      </c>
      <c r="S59" s="27">
        <f t="shared" ref="S59:S61" si="25">G59-R59</f>
        <v>14355</v>
      </c>
    </row>
    <row r="60" spans="1:19" ht="96.6" customHeight="1" thickBot="1">
      <c r="A60" s="2"/>
      <c r="B60" s="1" t="s">
        <v>72</v>
      </c>
      <c r="C60" s="1" t="s">
        <v>32</v>
      </c>
      <c r="D60" s="1" t="s">
        <v>40</v>
      </c>
      <c r="E60" s="3">
        <v>79000</v>
      </c>
      <c r="F60" s="4">
        <v>0.1</v>
      </c>
      <c r="G60" s="7">
        <f t="shared" si="23"/>
        <v>71100</v>
      </c>
      <c r="H60" s="9">
        <v>5</v>
      </c>
      <c r="I60" s="10"/>
      <c r="J60" s="10"/>
      <c r="K60" s="9"/>
      <c r="L60" s="10"/>
      <c r="M60" s="10"/>
      <c r="N60" s="10"/>
      <c r="O60" s="10"/>
      <c r="P60" s="10">
        <f t="shared" si="1"/>
        <v>5</v>
      </c>
      <c r="Q60" s="34"/>
      <c r="R60" s="27">
        <f t="shared" si="24"/>
        <v>50481</v>
      </c>
      <c r="S60" s="27">
        <f t="shared" si="25"/>
        <v>20619</v>
      </c>
    </row>
    <row r="61" spans="1:19" ht="96.6" customHeight="1">
      <c r="A61" s="20"/>
      <c r="B61" s="21" t="s">
        <v>73</v>
      </c>
      <c r="C61" s="21" t="s">
        <v>32</v>
      </c>
      <c r="D61" s="21" t="s">
        <v>52</v>
      </c>
      <c r="E61" s="22">
        <v>108000</v>
      </c>
      <c r="F61" s="23">
        <v>0.15</v>
      </c>
      <c r="G61" s="24">
        <f t="shared" ref="G61" si="26">E61*0.85</f>
        <v>91800</v>
      </c>
      <c r="H61" s="9">
        <v>5</v>
      </c>
      <c r="I61" s="10"/>
      <c r="J61" s="10"/>
      <c r="K61" s="9"/>
      <c r="L61" s="10"/>
      <c r="M61" s="10"/>
      <c r="N61" s="10"/>
      <c r="O61" s="10"/>
      <c r="P61" s="10">
        <f t="shared" si="1"/>
        <v>5</v>
      </c>
      <c r="Q61" s="34"/>
      <c r="R61" s="27">
        <f t="shared" si="24"/>
        <v>65178</v>
      </c>
      <c r="S61" s="27">
        <f t="shared" si="25"/>
        <v>26622</v>
      </c>
    </row>
    <row r="62" spans="1:19">
      <c r="A62" s="11"/>
      <c r="B62" s="11"/>
      <c r="C62" s="11"/>
      <c r="D62" s="11"/>
      <c r="E62" s="12"/>
      <c r="F62" s="13"/>
      <c r="G62" s="12"/>
      <c r="H62" s="14"/>
      <c r="K62" s="14"/>
      <c r="P62" s="25">
        <f>SUM(P2:P61)</f>
        <v>317</v>
      </c>
    </row>
    <row r="63" spans="1:19" ht="16.5" customHeight="1">
      <c r="A63" s="11"/>
      <c r="B63" s="11"/>
      <c r="C63" s="11"/>
      <c r="D63" s="11"/>
      <c r="E63" s="12"/>
      <c r="F63" s="13"/>
      <c r="G63" s="12"/>
      <c r="H63" s="14"/>
      <c r="K63" s="14"/>
    </row>
    <row r="64" spans="1:19">
      <c r="A64" s="11"/>
      <c r="B64" s="11"/>
      <c r="C64" s="11"/>
      <c r="D64" s="11"/>
      <c r="E64" s="16"/>
      <c r="F64" s="17"/>
      <c r="G64" s="16"/>
      <c r="H64" s="14"/>
      <c r="K64" s="14"/>
    </row>
    <row r="65" spans="1:11">
      <c r="A65" s="11"/>
      <c r="B65" s="11"/>
      <c r="C65" s="11"/>
      <c r="D65" s="11"/>
      <c r="E65" s="16"/>
      <c r="F65" s="17"/>
      <c r="G65" s="16"/>
      <c r="H65" s="14"/>
      <c r="K65" s="14"/>
    </row>
    <row r="66" spans="1:11">
      <c r="A66" s="11"/>
      <c r="B66" s="11"/>
      <c r="C66" s="11"/>
      <c r="D66" s="11"/>
      <c r="E66" s="16"/>
      <c r="F66" s="17"/>
      <c r="G66" s="16"/>
      <c r="H66" s="14"/>
      <c r="K66" s="14"/>
    </row>
    <row r="67" spans="1:11">
      <c r="A67" s="11"/>
      <c r="B67" s="11"/>
      <c r="C67" s="11"/>
      <c r="D67" s="11"/>
      <c r="E67" s="16"/>
      <c r="F67" s="17"/>
      <c r="G67" s="16"/>
      <c r="H67" s="14"/>
      <c r="K67" s="14"/>
    </row>
    <row r="68" spans="1:11">
      <c r="A68" s="11"/>
      <c r="B68" s="11"/>
      <c r="C68" s="11"/>
      <c r="D68" s="11"/>
      <c r="E68" s="16"/>
      <c r="F68" s="17"/>
      <c r="G68" s="16"/>
      <c r="H68" s="14"/>
      <c r="K68" s="14"/>
    </row>
    <row r="69" spans="1:11">
      <c r="A69" s="11"/>
      <c r="B69" s="11"/>
      <c r="C69" s="11"/>
      <c r="D69" s="11"/>
      <c r="E69" s="16"/>
      <c r="F69" s="17"/>
      <c r="G69" s="16"/>
      <c r="H69" s="14"/>
      <c r="K69" s="14"/>
    </row>
    <row r="70" spans="1:11">
      <c r="A70" s="11"/>
      <c r="B70" s="11"/>
      <c r="C70" s="11"/>
      <c r="D70" s="11"/>
      <c r="E70" s="16"/>
      <c r="F70" s="17"/>
      <c r="G70" s="16"/>
      <c r="H70" s="14"/>
      <c r="K70" s="14"/>
    </row>
    <row r="71" spans="1:11">
      <c r="A71" s="11"/>
      <c r="B71" s="11"/>
      <c r="C71" s="11"/>
      <c r="D71" s="11"/>
      <c r="E71" s="16"/>
      <c r="F71" s="17"/>
      <c r="G71" s="16"/>
      <c r="H71" s="14"/>
      <c r="K71" s="14"/>
    </row>
    <row r="72" spans="1:11">
      <c r="A72" s="11"/>
      <c r="B72" s="11"/>
      <c r="C72" s="11"/>
      <c r="D72" s="11"/>
      <c r="E72" s="16"/>
      <c r="F72" s="17"/>
      <c r="G72" s="16"/>
      <c r="H72" s="14"/>
      <c r="K72" s="14"/>
    </row>
    <row r="73" spans="1:11">
      <c r="A73" s="11"/>
      <c r="B73" s="11"/>
      <c r="C73" s="11"/>
      <c r="D73" s="11"/>
      <c r="E73" s="16"/>
      <c r="F73" s="17"/>
      <c r="G73" s="16"/>
      <c r="H73" s="14"/>
      <c r="K73" s="14"/>
    </row>
    <row r="74" spans="1:11">
      <c r="A74" s="11"/>
      <c r="B74" s="11"/>
      <c r="C74" s="11"/>
      <c r="D74" s="11"/>
      <c r="E74" s="16"/>
      <c r="F74" s="17"/>
      <c r="G74" s="16"/>
      <c r="H74" s="14"/>
      <c r="K74" s="14"/>
    </row>
    <row r="75" spans="1:11">
      <c r="A75" s="11"/>
      <c r="B75" s="11"/>
      <c r="C75" s="11"/>
      <c r="D75" s="11"/>
      <c r="E75" s="16"/>
      <c r="F75" s="17"/>
      <c r="G75" s="16"/>
      <c r="H75" s="14"/>
      <c r="K75" s="14"/>
    </row>
    <row r="76" spans="1:11">
      <c r="A76" s="11"/>
      <c r="B76" s="11"/>
      <c r="C76" s="11"/>
      <c r="D76" s="11"/>
      <c r="E76" s="16"/>
      <c r="F76" s="17"/>
      <c r="G76" s="16"/>
      <c r="H76" s="14"/>
      <c r="K76" s="14"/>
    </row>
    <row r="77" spans="1:11">
      <c r="A77" s="11"/>
      <c r="B77" s="11"/>
      <c r="C77" s="11"/>
      <c r="D77" s="11"/>
      <c r="E77" s="16"/>
      <c r="F77" s="17"/>
      <c r="G77" s="16"/>
      <c r="H77" s="14"/>
      <c r="K77" s="14"/>
    </row>
    <row r="78" spans="1:11">
      <c r="A78" s="11"/>
      <c r="B78" s="11"/>
      <c r="C78" s="11"/>
      <c r="D78" s="11"/>
      <c r="E78" s="16"/>
      <c r="F78" s="17"/>
      <c r="G78" s="16"/>
      <c r="H78" s="14"/>
      <c r="K78" s="14"/>
    </row>
    <row r="79" spans="1:11">
      <c r="A79" s="11"/>
      <c r="B79" s="11"/>
      <c r="C79" s="11"/>
      <c r="D79" s="11"/>
      <c r="E79" s="16"/>
      <c r="F79" s="17"/>
      <c r="G79" s="16"/>
      <c r="H79" s="14"/>
      <c r="K79" s="14"/>
    </row>
    <row r="80" spans="1:11">
      <c r="A80" s="11"/>
      <c r="B80" s="11"/>
      <c r="C80" s="11"/>
      <c r="D80" s="11"/>
      <c r="E80" s="16"/>
      <c r="F80" s="17"/>
      <c r="G80" s="16"/>
      <c r="H80" s="14"/>
      <c r="K80" s="14"/>
    </row>
    <row r="81" spans="1:11">
      <c r="A81" s="11"/>
      <c r="B81" s="11"/>
      <c r="C81" s="11"/>
      <c r="D81" s="11"/>
      <c r="E81" s="16"/>
      <c r="F81" s="17"/>
      <c r="G81" s="16"/>
      <c r="H81" s="14"/>
      <c r="K81" s="14"/>
    </row>
    <row r="82" spans="1:11">
      <c r="A82" s="11"/>
      <c r="B82" s="11"/>
      <c r="C82" s="11"/>
      <c r="D82" s="11"/>
      <c r="E82" s="16"/>
      <c r="F82" s="17"/>
      <c r="G82" s="16"/>
      <c r="H82" s="14"/>
      <c r="K82" s="14"/>
    </row>
    <row r="83" spans="1:11">
      <c r="A83" s="11"/>
      <c r="B83" s="11"/>
      <c r="C83" s="11"/>
      <c r="D83" s="11"/>
      <c r="E83" s="16"/>
      <c r="F83" s="17"/>
      <c r="G83" s="16"/>
      <c r="H83" s="14"/>
      <c r="K83" s="14"/>
    </row>
    <row r="84" spans="1:11">
      <c r="A84" s="11"/>
      <c r="B84" s="11"/>
      <c r="C84" s="11"/>
      <c r="D84" s="11"/>
      <c r="E84" s="16"/>
      <c r="F84" s="17"/>
      <c r="G84" s="16"/>
      <c r="H84" s="14"/>
      <c r="K84" s="14"/>
    </row>
    <row r="85" spans="1:11">
      <c r="A85" s="11"/>
      <c r="B85" s="11"/>
      <c r="C85" s="11"/>
      <c r="D85" s="11"/>
      <c r="E85" s="16"/>
      <c r="F85" s="17"/>
      <c r="G85" s="16"/>
      <c r="H85" s="14"/>
      <c r="K85" s="14"/>
    </row>
    <row r="86" spans="1:11">
      <c r="A86" s="11"/>
      <c r="B86" s="11"/>
      <c r="C86" s="11"/>
      <c r="D86" s="11"/>
      <c r="E86" s="16"/>
      <c r="F86" s="17"/>
      <c r="G86" s="16"/>
      <c r="H86" s="14"/>
      <c r="K86" s="14"/>
    </row>
    <row r="87" spans="1:11">
      <c r="A87" s="11"/>
      <c r="B87" s="11"/>
      <c r="C87" s="11"/>
      <c r="D87" s="11"/>
      <c r="E87" s="16"/>
      <c r="F87" s="17"/>
      <c r="G87" s="16"/>
      <c r="H87" s="14"/>
      <c r="K87" s="14"/>
    </row>
    <row r="88" spans="1:11">
      <c r="A88" s="11"/>
      <c r="B88" s="11"/>
      <c r="C88" s="11"/>
      <c r="D88" s="11"/>
      <c r="E88" s="16"/>
      <c r="F88" s="17"/>
      <c r="G88" s="16"/>
      <c r="H88" s="14"/>
      <c r="K88" s="14"/>
    </row>
    <row r="89" spans="1:11">
      <c r="A89" s="11"/>
      <c r="B89" s="11"/>
      <c r="C89" s="11"/>
      <c r="D89" s="11"/>
      <c r="E89" s="16"/>
      <c r="F89" s="17"/>
      <c r="G89" s="16"/>
      <c r="H89" s="14"/>
      <c r="K89" s="14"/>
    </row>
    <row r="90" spans="1:11">
      <c r="A90" s="11"/>
      <c r="B90" s="11"/>
      <c r="C90" s="11"/>
      <c r="D90" s="11"/>
      <c r="E90" s="16"/>
      <c r="F90" s="17"/>
      <c r="G90" s="16"/>
      <c r="H90" s="14"/>
      <c r="K90" s="14"/>
    </row>
    <row r="91" spans="1:11">
      <c r="A91" s="11"/>
      <c r="B91" s="11"/>
      <c r="C91" s="11"/>
      <c r="D91" s="11"/>
      <c r="E91" s="16"/>
      <c r="F91" s="17"/>
      <c r="G91" s="16"/>
      <c r="H91" s="14"/>
      <c r="K91" s="14"/>
    </row>
    <row r="92" spans="1:11">
      <c r="A92" s="11"/>
      <c r="B92" s="11"/>
      <c r="C92" s="11"/>
      <c r="D92" s="11"/>
      <c r="E92" s="16"/>
      <c r="F92" s="17"/>
      <c r="G92" s="16"/>
      <c r="H92" s="14"/>
      <c r="K92" s="14"/>
    </row>
    <row r="93" spans="1:11">
      <c r="A93" s="11"/>
      <c r="B93" s="11"/>
      <c r="C93" s="11"/>
      <c r="D93" s="11"/>
      <c r="E93" s="16"/>
      <c r="F93" s="17"/>
      <c r="G93" s="16"/>
      <c r="H93" s="14"/>
      <c r="K93" s="14"/>
    </row>
    <row r="94" spans="1:11">
      <c r="A94" s="11"/>
      <c r="B94" s="11"/>
      <c r="C94" s="11"/>
      <c r="D94" s="11"/>
      <c r="E94" s="16"/>
      <c r="F94" s="17"/>
      <c r="G94" s="16"/>
      <c r="H94" s="14"/>
      <c r="K94" s="14"/>
    </row>
    <row r="95" spans="1:11">
      <c r="A95" s="11"/>
      <c r="B95" s="11"/>
      <c r="C95" s="11"/>
      <c r="D95" s="11"/>
      <c r="E95" s="16"/>
      <c r="F95" s="17"/>
      <c r="G95" s="16"/>
      <c r="H95" s="14"/>
      <c r="K95" s="14"/>
    </row>
    <row r="96" spans="1:11">
      <c r="A96" s="11"/>
      <c r="B96" s="11"/>
      <c r="C96" s="11"/>
      <c r="D96" s="11"/>
      <c r="E96" s="16"/>
      <c r="F96" s="17"/>
      <c r="G96" s="16"/>
      <c r="H96" s="14"/>
      <c r="K96" s="14"/>
    </row>
    <row r="97" spans="1:11">
      <c r="A97" s="11"/>
      <c r="B97" s="11"/>
      <c r="C97" s="11"/>
      <c r="D97" s="11"/>
      <c r="E97" s="16"/>
      <c r="F97" s="17"/>
      <c r="G97" s="16"/>
      <c r="H97" s="14"/>
      <c r="K97" s="14"/>
    </row>
    <row r="98" spans="1:11">
      <c r="A98" s="11"/>
      <c r="B98" s="11"/>
      <c r="C98" s="11"/>
      <c r="D98" s="11"/>
      <c r="E98" s="16"/>
      <c r="F98" s="17"/>
      <c r="G98" s="16"/>
      <c r="H98" s="14"/>
      <c r="K98" s="14"/>
    </row>
    <row r="99" spans="1:11">
      <c r="A99" s="11"/>
      <c r="B99" s="11"/>
      <c r="C99" s="11"/>
      <c r="D99" s="11"/>
      <c r="E99" s="16"/>
      <c r="F99" s="17"/>
      <c r="G99" s="16"/>
      <c r="H99" s="14"/>
      <c r="K99" s="14"/>
    </row>
    <row r="100" spans="1:11">
      <c r="A100" s="11"/>
      <c r="B100" s="11"/>
      <c r="C100" s="11"/>
      <c r="D100" s="11"/>
      <c r="E100" s="16"/>
      <c r="F100" s="17"/>
      <c r="G100" s="16"/>
      <c r="H100" s="14"/>
      <c r="K100" s="14"/>
    </row>
    <row r="101" spans="1:11">
      <c r="A101" s="11"/>
      <c r="B101" s="11"/>
      <c r="C101" s="11"/>
      <c r="D101" s="11"/>
      <c r="E101" s="16"/>
      <c r="F101" s="17"/>
      <c r="G101" s="16"/>
      <c r="H101" s="14"/>
      <c r="K101" s="14"/>
    </row>
    <row r="102" spans="1:11">
      <c r="A102" s="11"/>
      <c r="B102" s="11"/>
      <c r="C102" s="11"/>
      <c r="D102" s="11"/>
      <c r="E102" s="16"/>
      <c r="F102" s="17"/>
      <c r="G102" s="16"/>
      <c r="H102" s="14"/>
      <c r="K102" s="14"/>
    </row>
    <row r="103" spans="1:11">
      <c r="A103" s="11"/>
      <c r="B103" s="11"/>
      <c r="C103" s="11"/>
      <c r="D103" s="11"/>
      <c r="E103" s="16"/>
      <c r="F103" s="17"/>
      <c r="G103" s="16"/>
      <c r="H103" s="14"/>
      <c r="K103" s="14"/>
    </row>
    <row r="104" spans="1:11">
      <c r="A104" s="11"/>
      <c r="B104" s="11"/>
      <c r="C104" s="11"/>
      <c r="D104" s="11"/>
      <c r="E104" s="16"/>
      <c r="F104" s="17"/>
      <c r="G104" s="16"/>
      <c r="H104" s="14"/>
      <c r="K104" s="14"/>
    </row>
    <row r="105" spans="1:11">
      <c r="A105" s="11"/>
      <c r="B105" s="11"/>
      <c r="C105" s="11"/>
      <c r="D105" s="11"/>
      <c r="E105" s="16"/>
      <c r="F105" s="17"/>
      <c r="G105" s="16"/>
      <c r="H105" s="14"/>
      <c r="K105" s="14"/>
    </row>
    <row r="106" spans="1:11">
      <c r="A106" s="11"/>
      <c r="B106" s="11"/>
      <c r="C106" s="11"/>
      <c r="D106" s="11"/>
      <c r="E106" s="16"/>
      <c r="F106" s="17"/>
      <c r="G106" s="16"/>
      <c r="H106" s="14"/>
      <c r="K106" s="14"/>
    </row>
    <row r="107" spans="1:11">
      <c r="A107" s="11"/>
      <c r="B107" s="11"/>
      <c r="C107" s="11"/>
      <c r="D107" s="11"/>
      <c r="E107" s="16"/>
      <c r="F107" s="17"/>
      <c r="G107" s="16"/>
      <c r="H107" s="14"/>
      <c r="K107" s="14"/>
    </row>
    <row r="108" spans="1:11">
      <c r="A108" s="11"/>
      <c r="B108" s="11"/>
      <c r="C108" s="11"/>
      <c r="D108" s="11"/>
      <c r="E108" s="16"/>
      <c r="F108" s="17"/>
      <c r="G108" s="16"/>
      <c r="H108" s="14"/>
      <c r="K108" s="14"/>
    </row>
    <row r="109" spans="1:11">
      <c r="A109" s="11"/>
      <c r="B109" s="11"/>
      <c r="C109" s="11"/>
      <c r="D109" s="11"/>
      <c r="E109" s="16"/>
      <c r="F109" s="17"/>
      <c r="G109" s="16"/>
      <c r="H109" s="14"/>
      <c r="K109" s="14"/>
    </row>
    <row r="110" spans="1:11">
      <c r="A110" s="11"/>
      <c r="B110" s="11"/>
      <c r="C110" s="11"/>
      <c r="D110" s="11"/>
      <c r="E110" s="16"/>
      <c r="F110" s="17"/>
      <c r="G110" s="16"/>
      <c r="H110" s="14"/>
      <c r="K110" s="14"/>
    </row>
    <row r="111" spans="1:11">
      <c r="A111" s="11"/>
      <c r="B111" s="11"/>
      <c r="C111" s="11"/>
      <c r="D111" s="11"/>
      <c r="E111" s="16"/>
      <c r="F111" s="17"/>
      <c r="G111" s="16"/>
      <c r="H111" s="14"/>
      <c r="K111" s="14"/>
    </row>
    <row r="112" spans="1:11">
      <c r="A112" s="11"/>
      <c r="B112" s="11"/>
      <c r="C112" s="11"/>
      <c r="D112" s="11"/>
      <c r="E112" s="16"/>
      <c r="F112" s="17"/>
      <c r="G112" s="16"/>
      <c r="H112" s="14"/>
      <c r="K112" s="14"/>
    </row>
    <row r="113" spans="1:11">
      <c r="A113" s="11"/>
      <c r="B113" s="11"/>
      <c r="C113" s="11"/>
      <c r="D113" s="11"/>
      <c r="E113" s="16"/>
      <c r="F113" s="17"/>
      <c r="G113" s="16"/>
      <c r="H113" s="14"/>
      <c r="K113" s="14"/>
    </row>
    <row r="114" spans="1:11">
      <c r="A114" s="11"/>
      <c r="B114" s="11"/>
      <c r="C114" s="11"/>
      <c r="D114" s="11"/>
      <c r="E114" s="16"/>
      <c r="F114" s="17"/>
      <c r="G114" s="16"/>
      <c r="H114" s="14"/>
      <c r="K114" s="14"/>
    </row>
    <row r="115" spans="1:11">
      <c r="A115" s="11"/>
      <c r="B115" s="11"/>
      <c r="C115" s="11"/>
      <c r="D115" s="11"/>
      <c r="E115" s="16"/>
      <c r="F115" s="17"/>
      <c r="G115" s="16"/>
      <c r="H115" s="14"/>
      <c r="K115" s="14"/>
    </row>
    <row r="116" spans="1:11">
      <c r="A116" s="11"/>
      <c r="B116" s="11"/>
      <c r="C116" s="11"/>
      <c r="D116" s="11"/>
      <c r="E116" s="16"/>
      <c r="F116" s="17"/>
      <c r="G116" s="16"/>
      <c r="H116" s="14"/>
      <c r="K116" s="14"/>
    </row>
    <row r="117" spans="1:11">
      <c r="A117" s="11"/>
      <c r="B117" s="11"/>
      <c r="C117" s="11"/>
      <c r="D117" s="11"/>
      <c r="E117" s="16"/>
      <c r="F117" s="17"/>
      <c r="G117" s="16"/>
      <c r="H117" s="14"/>
      <c r="K117" s="14"/>
    </row>
    <row r="118" spans="1:11">
      <c r="A118" s="11"/>
      <c r="B118" s="11"/>
      <c r="C118" s="11"/>
      <c r="D118" s="11"/>
      <c r="E118" s="16"/>
      <c r="F118" s="17"/>
      <c r="G118" s="16"/>
      <c r="H118" s="14"/>
      <c r="K118" s="14"/>
    </row>
    <row r="119" spans="1:11">
      <c r="A119" s="11"/>
      <c r="B119" s="11"/>
      <c r="C119" s="11"/>
      <c r="D119" s="11"/>
      <c r="E119" s="16"/>
      <c r="F119" s="17"/>
      <c r="G119" s="16"/>
      <c r="H119" s="14"/>
      <c r="K119" s="14"/>
    </row>
    <row r="120" spans="1:11">
      <c r="A120" s="11"/>
      <c r="B120" s="11"/>
      <c r="C120" s="11"/>
      <c r="D120" s="11"/>
      <c r="E120" s="16"/>
      <c r="F120" s="17"/>
      <c r="G120" s="16"/>
      <c r="H120" s="14"/>
      <c r="K120" s="14"/>
    </row>
    <row r="121" spans="1:11">
      <c r="A121" s="11"/>
      <c r="B121" s="11"/>
      <c r="C121" s="11"/>
      <c r="D121" s="11"/>
      <c r="E121" s="16"/>
      <c r="F121" s="17"/>
      <c r="G121" s="16"/>
      <c r="H121" s="14"/>
      <c r="K121" s="14"/>
    </row>
    <row r="122" spans="1:11">
      <c r="A122" s="11"/>
      <c r="B122" s="11"/>
      <c r="C122" s="11"/>
      <c r="D122" s="11"/>
      <c r="E122" s="16"/>
      <c r="F122" s="17"/>
      <c r="G122" s="16"/>
      <c r="H122" s="14"/>
      <c r="K122" s="14"/>
    </row>
    <row r="123" spans="1:11">
      <c r="A123" s="11"/>
      <c r="B123" s="11"/>
      <c r="C123" s="11"/>
      <c r="D123" s="11"/>
      <c r="E123" s="16"/>
      <c r="F123" s="17"/>
      <c r="G123" s="16"/>
      <c r="H123" s="14"/>
      <c r="K123" s="14"/>
    </row>
    <row r="124" spans="1:11">
      <c r="A124" s="11"/>
      <c r="B124" s="11"/>
      <c r="C124" s="11"/>
      <c r="D124" s="11"/>
      <c r="E124" s="16"/>
      <c r="F124" s="17"/>
      <c r="G124" s="16"/>
      <c r="H124" s="14"/>
      <c r="K124" s="14"/>
    </row>
    <row r="125" spans="1:11">
      <c r="A125" s="11"/>
      <c r="B125" s="11"/>
      <c r="C125" s="11"/>
      <c r="D125" s="11"/>
      <c r="E125" s="16"/>
      <c r="F125" s="17"/>
      <c r="G125" s="16"/>
      <c r="H125" s="14"/>
      <c r="K125" s="14"/>
    </row>
    <row r="126" spans="1:11">
      <c r="A126" s="11"/>
      <c r="B126" s="11"/>
      <c r="C126" s="11"/>
      <c r="D126" s="11"/>
      <c r="E126" s="16"/>
      <c r="F126" s="17"/>
      <c r="G126" s="16"/>
      <c r="H126" s="14"/>
      <c r="K126" s="14"/>
    </row>
    <row r="127" spans="1:11">
      <c r="A127" s="11"/>
      <c r="B127" s="11"/>
      <c r="C127" s="11"/>
      <c r="D127" s="11"/>
      <c r="E127" s="16"/>
      <c r="F127" s="17"/>
      <c r="G127" s="16"/>
      <c r="H127" s="14"/>
      <c r="K127" s="14"/>
    </row>
    <row r="128" spans="1:11">
      <c r="A128" s="11"/>
      <c r="B128" s="11"/>
      <c r="C128" s="11"/>
      <c r="D128" s="11"/>
      <c r="E128" s="16"/>
      <c r="F128" s="17"/>
      <c r="G128" s="16"/>
      <c r="H128" s="14"/>
      <c r="K128" s="14"/>
    </row>
    <row r="129" spans="1:11">
      <c r="A129" s="11"/>
      <c r="B129" s="11"/>
      <c r="C129" s="11"/>
      <c r="D129" s="11"/>
      <c r="E129" s="16"/>
      <c r="F129" s="17"/>
      <c r="G129" s="16"/>
      <c r="H129" s="14"/>
      <c r="K129" s="14"/>
    </row>
    <row r="130" spans="1:11">
      <c r="A130" s="11"/>
      <c r="B130" s="11"/>
      <c r="C130" s="11"/>
      <c r="D130" s="11"/>
      <c r="E130" s="16"/>
      <c r="F130" s="17"/>
      <c r="G130" s="16"/>
      <c r="H130" s="14"/>
      <c r="K130" s="14"/>
    </row>
    <row r="131" spans="1:11">
      <c r="A131" s="11"/>
      <c r="B131" s="11"/>
      <c r="C131" s="11"/>
      <c r="D131" s="11"/>
      <c r="E131" s="16"/>
      <c r="F131" s="17"/>
      <c r="G131" s="16"/>
      <c r="H131" s="14"/>
      <c r="K131" s="14"/>
    </row>
    <row r="132" spans="1:11">
      <c r="A132" s="11"/>
      <c r="B132" s="11"/>
      <c r="C132" s="11"/>
      <c r="D132" s="11"/>
      <c r="E132" s="16"/>
      <c r="F132" s="17"/>
      <c r="G132" s="16"/>
      <c r="H132" s="14"/>
      <c r="K132" s="14"/>
    </row>
    <row r="133" spans="1:11">
      <c r="A133" s="11"/>
      <c r="B133" s="11"/>
      <c r="C133" s="11"/>
      <c r="D133" s="11"/>
      <c r="E133" s="16"/>
      <c r="F133" s="17"/>
      <c r="G133" s="16"/>
      <c r="H133" s="14"/>
      <c r="K133" s="14"/>
    </row>
    <row r="134" spans="1:11">
      <c r="A134" s="11"/>
      <c r="B134" s="11"/>
      <c r="C134" s="11"/>
      <c r="D134" s="11"/>
      <c r="E134" s="16"/>
      <c r="F134" s="17"/>
      <c r="G134" s="16"/>
      <c r="H134" s="14"/>
      <c r="K134" s="14"/>
    </row>
    <row r="135" spans="1:11">
      <c r="A135" s="11"/>
      <c r="B135" s="11"/>
      <c r="C135" s="11"/>
      <c r="D135" s="11"/>
      <c r="E135" s="16"/>
      <c r="F135" s="17"/>
      <c r="G135" s="16"/>
      <c r="H135" s="14"/>
      <c r="K135" s="14"/>
    </row>
    <row r="136" spans="1:11">
      <c r="A136" s="11"/>
      <c r="B136" s="11"/>
      <c r="C136" s="11"/>
      <c r="D136" s="11"/>
      <c r="E136" s="16"/>
      <c r="F136" s="17"/>
      <c r="G136" s="16"/>
      <c r="H136" s="14"/>
      <c r="K136" s="14"/>
    </row>
    <row r="137" spans="1:11">
      <c r="A137" s="11"/>
      <c r="B137" s="11"/>
      <c r="C137" s="11"/>
      <c r="D137" s="11"/>
      <c r="E137" s="16"/>
      <c r="F137" s="17"/>
      <c r="G137" s="16"/>
      <c r="H137" s="14"/>
      <c r="K137" s="14"/>
    </row>
    <row r="138" spans="1:11">
      <c r="A138" s="11"/>
      <c r="B138" s="11"/>
      <c r="C138" s="11"/>
      <c r="D138" s="11"/>
      <c r="E138" s="16"/>
      <c r="F138" s="17"/>
      <c r="G138" s="16"/>
      <c r="H138" s="14"/>
      <c r="K138" s="14"/>
    </row>
    <row r="139" spans="1:11">
      <c r="A139" s="11"/>
      <c r="B139" s="11"/>
      <c r="C139" s="11"/>
      <c r="D139" s="11"/>
      <c r="E139" s="16"/>
      <c r="F139" s="17"/>
      <c r="G139" s="16"/>
      <c r="H139" s="14"/>
      <c r="K139" s="14"/>
    </row>
    <row r="140" spans="1:11">
      <c r="A140" s="11"/>
      <c r="B140" s="11"/>
      <c r="C140" s="11"/>
      <c r="D140" s="11"/>
      <c r="E140" s="16"/>
      <c r="F140" s="17"/>
      <c r="G140" s="16"/>
      <c r="H140" s="14"/>
      <c r="K140" s="14"/>
    </row>
    <row r="141" spans="1:11">
      <c r="A141" s="11"/>
      <c r="B141" s="11"/>
      <c r="C141" s="11"/>
      <c r="D141" s="11"/>
      <c r="E141" s="16"/>
      <c r="F141" s="17"/>
      <c r="G141" s="16"/>
      <c r="H141" s="14"/>
      <c r="K141" s="14"/>
    </row>
    <row r="142" spans="1:11">
      <c r="A142" s="11"/>
      <c r="B142" s="11"/>
      <c r="C142" s="11"/>
      <c r="D142" s="11"/>
      <c r="E142" s="16"/>
      <c r="F142" s="17"/>
      <c r="G142" s="16"/>
      <c r="H142" s="14"/>
      <c r="K142" s="14"/>
    </row>
    <row r="143" spans="1:11">
      <c r="A143" s="11"/>
      <c r="B143" s="11"/>
      <c r="C143" s="11"/>
      <c r="D143" s="11"/>
      <c r="E143" s="16"/>
      <c r="F143" s="17"/>
      <c r="G143" s="16"/>
      <c r="H143" s="14"/>
      <c r="K143" s="14"/>
    </row>
    <row r="144" spans="1:11">
      <c r="A144" s="11"/>
      <c r="B144" s="11"/>
      <c r="C144" s="11"/>
      <c r="D144" s="11"/>
      <c r="E144" s="16"/>
      <c r="F144" s="17"/>
      <c r="G144" s="16"/>
      <c r="H144" s="14"/>
      <c r="K144" s="14"/>
    </row>
    <row r="145" spans="1:11">
      <c r="A145" s="11"/>
      <c r="B145" s="11"/>
      <c r="C145" s="11"/>
      <c r="D145" s="11"/>
      <c r="E145" s="16"/>
      <c r="F145" s="17"/>
      <c r="G145" s="16"/>
      <c r="H145" s="14"/>
      <c r="K145" s="14"/>
    </row>
    <row r="146" spans="1:11">
      <c r="A146" s="11"/>
      <c r="B146" s="11"/>
      <c r="C146" s="11"/>
      <c r="D146" s="11"/>
      <c r="E146" s="16"/>
      <c r="F146" s="17"/>
      <c r="G146" s="16"/>
      <c r="H146" s="14"/>
      <c r="K146" s="14"/>
    </row>
    <row r="147" spans="1:11">
      <c r="A147" s="11"/>
      <c r="B147" s="11"/>
      <c r="C147" s="11"/>
      <c r="D147" s="11"/>
      <c r="E147" s="16"/>
      <c r="F147" s="17"/>
      <c r="G147" s="16"/>
      <c r="H147" s="14"/>
      <c r="K147" s="14"/>
    </row>
    <row r="148" spans="1:11">
      <c r="A148" s="11"/>
      <c r="B148" s="11"/>
      <c r="C148" s="11"/>
      <c r="D148" s="11"/>
      <c r="E148" s="16"/>
      <c r="F148" s="17"/>
      <c r="G148" s="16"/>
      <c r="H148" s="14"/>
      <c r="K148" s="14"/>
    </row>
    <row r="149" spans="1:11">
      <c r="A149" s="11"/>
      <c r="B149" s="11"/>
      <c r="C149" s="11"/>
      <c r="D149" s="11"/>
      <c r="E149" s="16"/>
      <c r="F149" s="17"/>
      <c r="G149" s="16"/>
      <c r="H149" s="14"/>
      <c r="K149" s="14"/>
    </row>
    <row r="150" spans="1:11">
      <c r="A150" s="11"/>
      <c r="B150" s="11"/>
      <c r="C150" s="11"/>
      <c r="D150" s="11"/>
      <c r="E150" s="16"/>
      <c r="F150" s="17"/>
      <c r="G150" s="16"/>
      <c r="H150" s="14"/>
      <c r="K150" s="14"/>
    </row>
    <row r="151" spans="1:11">
      <c r="A151" s="11"/>
      <c r="B151" s="11"/>
      <c r="C151" s="11"/>
      <c r="D151" s="11"/>
      <c r="E151" s="16"/>
      <c r="F151" s="17"/>
      <c r="G151" s="16"/>
      <c r="H151" s="14"/>
      <c r="K151" s="14"/>
    </row>
    <row r="152" spans="1:11">
      <c r="A152" s="11"/>
      <c r="B152" s="11"/>
      <c r="C152" s="11"/>
      <c r="D152" s="11"/>
      <c r="E152" s="16"/>
      <c r="F152" s="17"/>
      <c r="G152" s="16"/>
      <c r="H152" s="14"/>
      <c r="K152" s="14"/>
    </row>
    <row r="153" spans="1:11">
      <c r="A153" s="11"/>
      <c r="B153" s="11"/>
      <c r="C153" s="11"/>
      <c r="D153" s="11"/>
      <c r="E153" s="16"/>
      <c r="F153" s="17"/>
      <c r="G153" s="16"/>
      <c r="H153" s="14"/>
      <c r="K153" s="14"/>
    </row>
    <row r="154" spans="1:11">
      <c r="A154" s="11"/>
      <c r="B154" s="11"/>
      <c r="C154" s="11"/>
      <c r="D154" s="11"/>
      <c r="E154" s="16"/>
      <c r="F154" s="17"/>
      <c r="G154" s="16"/>
      <c r="H154" s="14"/>
      <c r="K154" s="14"/>
    </row>
    <row r="155" spans="1:11">
      <c r="A155" s="11"/>
      <c r="B155" s="11"/>
      <c r="C155" s="11"/>
      <c r="D155" s="11"/>
      <c r="E155" s="16"/>
      <c r="F155" s="17"/>
      <c r="G155" s="16"/>
      <c r="H155" s="14"/>
      <c r="K155" s="14"/>
    </row>
    <row r="156" spans="1:11">
      <c r="A156" s="11"/>
      <c r="B156" s="11"/>
      <c r="C156" s="11"/>
      <c r="D156" s="11"/>
      <c r="E156" s="16"/>
      <c r="F156" s="17"/>
      <c r="G156" s="16"/>
      <c r="H156" s="14"/>
      <c r="K156" s="14"/>
    </row>
    <row r="157" spans="1:11">
      <c r="A157" s="11"/>
      <c r="B157" s="11"/>
      <c r="C157" s="11"/>
      <c r="D157" s="11"/>
      <c r="E157" s="16"/>
      <c r="F157" s="17"/>
      <c r="G157" s="16"/>
      <c r="H157" s="14"/>
      <c r="K157" s="14"/>
    </row>
    <row r="158" spans="1:11">
      <c r="A158" s="11"/>
      <c r="B158" s="11"/>
      <c r="C158" s="11"/>
      <c r="D158" s="11"/>
      <c r="E158" s="16"/>
      <c r="F158" s="17"/>
      <c r="G158" s="16"/>
      <c r="H158" s="14"/>
      <c r="K158" s="14"/>
    </row>
    <row r="159" spans="1:11">
      <c r="A159" s="11"/>
      <c r="B159" s="11"/>
      <c r="C159" s="11"/>
      <c r="D159" s="11"/>
      <c r="E159" s="16"/>
      <c r="F159" s="17"/>
      <c r="G159" s="16"/>
      <c r="H159" s="14"/>
      <c r="K159" s="14"/>
    </row>
    <row r="160" spans="1:11">
      <c r="A160" s="11"/>
      <c r="B160" s="11"/>
      <c r="C160" s="11"/>
      <c r="D160" s="11"/>
      <c r="E160" s="16"/>
      <c r="F160" s="17"/>
      <c r="G160" s="16"/>
      <c r="H160" s="14"/>
      <c r="K160" s="14"/>
    </row>
    <row r="161" spans="1:11">
      <c r="A161" s="11"/>
      <c r="B161" s="11"/>
      <c r="C161" s="11"/>
      <c r="D161" s="11"/>
      <c r="E161" s="16"/>
      <c r="F161" s="17"/>
      <c r="G161" s="16"/>
      <c r="H161" s="14"/>
      <c r="K161" s="14"/>
    </row>
    <row r="162" spans="1:11">
      <c r="A162" s="11"/>
      <c r="B162" s="11"/>
      <c r="C162" s="11"/>
      <c r="D162" s="11"/>
      <c r="E162" s="16"/>
      <c r="F162" s="17"/>
      <c r="G162" s="16"/>
      <c r="H162" s="14"/>
      <c r="K162" s="14"/>
    </row>
    <row r="163" spans="1:11">
      <c r="A163" s="11"/>
      <c r="B163" s="11"/>
      <c r="C163" s="11"/>
      <c r="D163" s="11"/>
      <c r="E163" s="16"/>
      <c r="F163" s="17"/>
      <c r="G163" s="16"/>
      <c r="H163" s="14"/>
      <c r="K163" s="14"/>
    </row>
    <row r="164" spans="1:11">
      <c r="A164" s="11"/>
      <c r="B164" s="11"/>
      <c r="C164" s="11"/>
      <c r="D164" s="11"/>
      <c r="E164" s="16"/>
      <c r="F164" s="17"/>
      <c r="G164" s="16"/>
      <c r="H164" s="14"/>
      <c r="K164" s="14"/>
    </row>
    <row r="165" spans="1:11">
      <c r="A165" s="11"/>
      <c r="B165" s="11"/>
      <c r="C165" s="11"/>
      <c r="D165" s="11"/>
      <c r="E165" s="16"/>
      <c r="F165" s="17"/>
      <c r="G165" s="16"/>
      <c r="H165" s="14"/>
      <c r="K165" s="14"/>
    </row>
    <row r="166" spans="1:11">
      <c r="A166" s="11"/>
      <c r="B166" s="11"/>
      <c r="C166" s="11"/>
      <c r="D166" s="11"/>
      <c r="E166" s="16"/>
      <c r="F166" s="17"/>
      <c r="G166" s="16"/>
      <c r="H166" s="14"/>
      <c r="K166" s="14"/>
    </row>
    <row r="167" spans="1:11">
      <c r="A167" s="11"/>
      <c r="B167" s="11"/>
      <c r="C167" s="11"/>
      <c r="D167" s="11"/>
      <c r="E167" s="16"/>
      <c r="F167" s="17"/>
      <c r="G167" s="16"/>
      <c r="H167" s="14"/>
      <c r="K167" s="14"/>
    </row>
    <row r="168" spans="1:11">
      <c r="A168" s="11"/>
      <c r="B168" s="11"/>
      <c r="C168" s="11"/>
      <c r="D168" s="11"/>
      <c r="E168" s="16"/>
      <c r="F168" s="17"/>
      <c r="G168" s="16"/>
      <c r="H168" s="14"/>
      <c r="K168" s="14"/>
    </row>
    <row r="169" spans="1:11">
      <c r="A169" s="11"/>
      <c r="B169" s="11"/>
      <c r="C169" s="11"/>
      <c r="D169" s="11"/>
      <c r="E169" s="16"/>
      <c r="F169" s="17"/>
      <c r="G169" s="16"/>
      <c r="H169" s="14"/>
      <c r="K169" s="14"/>
    </row>
    <row r="170" spans="1:11">
      <c r="A170" s="11"/>
      <c r="B170" s="11"/>
      <c r="C170" s="11"/>
      <c r="D170" s="11"/>
      <c r="E170" s="16"/>
      <c r="F170" s="17"/>
      <c r="G170" s="16"/>
      <c r="H170" s="14"/>
      <c r="K170" s="14"/>
    </row>
    <row r="171" spans="1:11">
      <c r="A171" s="11"/>
      <c r="B171" s="11"/>
      <c r="C171" s="11"/>
      <c r="D171" s="11"/>
      <c r="E171" s="16"/>
      <c r="F171" s="17"/>
      <c r="G171" s="16"/>
      <c r="H171" s="14"/>
      <c r="K171" s="14"/>
    </row>
    <row r="172" spans="1:11">
      <c r="A172" s="11"/>
      <c r="B172" s="11"/>
      <c r="C172" s="11"/>
      <c r="D172" s="11"/>
      <c r="E172" s="16"/>
      <c r="F172" s="17"/>
      <c r="G172" s="16"/>
      <c r="H172" s="14"/>
      <c r="K172" s="14"/>
    </row>
    <row r="173" spans="1:11">
      <c r="A173" s="11"/>
      <c r="B173" s="11"/>
      <c r="C173" s="11"/>
      <c r="D173" s="11"/>
      <c r="E173" s="16"/>
      <c r="F173" s="17"/>
      <c r="G173" s="16"/>
      <c r="H173" s="14"/>
      <c r="K173" s="14"/>
    </row>
    <row r="174" spans="1:11">
      <c r="A174" s="11"/>
      <c r="B174" s="11"/>
      <c r="C174" s="11"/>
      <c r="D174" s="11"/>
      <c r="E174" s="16"/>
      <c r="F174" s="17"/>
      <c r="G174" s="16"/>
      <c r="H174" s="14"/>
      <c r="K174" s="14"/>
    </row>
    <row r="175" spans="1:11">
      <c r="A175" s="11"/>
      <c r="B175" s="11"/>
      <c r="C175" s="11"/>
      <c r="D175" s="11"/>
      <c r="E175" s="16"/>
      <c r="F175" s="17"/>
      <c r="G175" s="16"/>
      <c r="H175" s="14"/>
      <c r="K175" s="14"/>
    </row>
    <row r="176" spans="1:11">
      <c r="A176" s="11"/>
      <c r="B176" s="11"/>
      <c r="C176" s="11"/>
      <c r="D176" s="11"/>
      <c r="E176" s="16"/>
      <c r="F176" s="17"/>
      <c r="G176" s="16"/>
      <c r="H176" s="14"/>
      <c r="K176" s="14"/>
    </row>
    <row r="177" spans="1:11">
      <c r="A177" s="11"/>
      <c r="B177" s="11"/>
      <c r="C177" s="11"/>
      <c r="D177" s="11"/>
      <c r="E177" s="16"/>
      <c r="F177" s="17"/>
      <c r="G177" s="16"/>
      <c r="H177" s="14"/>
      <c r="K177" s="14"/>
    </row>
    <row r="178" spans="1:11">
      <c r="A178" s="11"/>
      <c r="B178" s="11"/>
      <c r="C178" s="11"/>
      <c r="D178" s="11"/>
      <c r="E178" s="16"/>
      <c r="F178" s="17"/>
      <c r="G178" s="16"/>
      <c r="H178" s="14"/>
      <c r="K178" s="14"/>
    </row>
    <row r="179" spans="1:11">
      <c r="A179" s="11"/>
      <c r="B179" s="11"/>
      <c r="C179" s="11"/>
      <c r="D179" s="11"/>
      <c r="E179" s="16"/>
      <c r="F179" s="17"/>
      <c r="G179" s="16"/>
      <c r="H179" s="14"/>
      <c r="K179" s="14"/>
    </row>
    <row r="180" spans="1:11">
      <c r="A180" s="11"/>
      <c r="B180" s="11"/>
      <c r="C180" s="11"/>
      <c r="D180" s="11"/>
      <c r="E180" s="16"/>
      <c r="F180" s="17"/>
      <c r="G180" s="16"/>
      <c r="H180" s="14"/>
      <c r="K180" s="14"/>
    </row>
    <row r="181" spans="1:11">
      <c r="A181" s="11"/>
      <c r="B181" s="11"/>
      <c r="C181" s="11"/>
      <c r="D181" s="11"/>
      <c r="E181" s="16"/>
      <c r="F181" s="17"/>
      <c r="G181" s="16"/>
      <c r="H181" s="14"/>
      <c r="K181" s="14"/>
    </row>
    <row r="182" spans="1:11">
      <c r="A182" s="11"/>
      <c r="B182" s="11"/>
      <c r="C182" s="11"/>
      <c r="D182" s="11"/>
      <c r="E182" s="16"/>
      <c r="F182" s="17"/>
      <c r="G182" s="16"/>
      <c r="H182" s="14"/>
      <c r="K182" s="14"/>
    </row>
    <row r="183" spans="1:11">
      <c r="A183" s="11"/>
      <c r="B183" s="11"/>
      <c r="C183" s="11"/>
      <c r="D183" s="11"/>
      <c r="E183" s="16"/>
      <c r="F183" s="17"/>
      <c r="G183" s="16"/>
      <c r="H183" s="14"/>
      <c r="K183" s="14"/>
    </row>
    <row r="184" spans="1:11">
      <c r="A184" s="11"/>
      <c r="B184" s="11"/>
      <c r="C184" s="11"/>
      <c r="D184" s="11"/>
      <c r="E184" s="16"/>
      <c r="F184" s="17"/>
      <c r="G184" s="16"/>
      <c r="H184" s="14"/>
      <c r="K184" s="14"/>
    </row>
    <row r="185" spans="1:11">
      <c r="A185" s="11"/>
      <c r="B185" s="11"/>
      <c r="C185" s="11"/>
      <c r="D185" s="11"/>
      <c r="E185" s="16"/>
      <c r="F185" s="17"/>
      <c r="G185" s="16"/>
      <c r="H185" s="14"/>
      <c r="K185" s="14"/>
    </row>
    <row r="186" spans="1:11">
      <c r="A186" s="11"/>
      <c r="B186" s="11"/>
      <c r="C186" s="11"/>
      <c r="D186" s="11"/>
      <c r="E186" s="16"/>
      <c r="F186" s="17"/>
      <c r="G186" s="16"/>
      <c r="H186" s="14"/>
      <c r="K186" s="14"/>
    </row>
    <row r="187" spans="1:11">
      <c r="A187" s="11"/>
      <c r="B187" s="11"/>
      <c r="C187" s="11"/>
      <c r="D187" s="11"/>
      <c r="E187" s="16"/>
      <c r="F187" s="17"/>
      <c r="G187" s="16"/>
      <c r="H187" s="14"/>
      <c r="K187" s="14"/>
    </row>
    <row r="188" spans="1:11">
      <c r="A188" s="11"/>
      <c r="B188" s="11"/>
      <c r="C188" s="11"/>
      <c r="D188" s="11"/>
      <c r="E188" s="16"/>
      <c r="F188" s="17"/>
      <c r="G188" s="16"/>
      <c r="H188" s="14"/>
      <c r="K188" s="14"/>
    </row>
    <row r="189" spans="1:11">
      <c r="A189" s="11"/>
      <c r="B189" s="11"/>
      <c r="C189" s="11"/>
      <c r="D189" s="11"/>
      <c r="E189" s="16"/>
      <c r="F189" s="17"/>
      <c r="G189" s="16"/>
      <c r="H189" s="14"/>
      <c r="K189" s="14"/>
    </row>
    <row r="190" spans="1:11">
      <c r="A190" s="11"/>
      <c r="B190" s="11"/>
      <c r="C190" s="11"/>
      <c r="D190" s="11"/>
      <c r="E190" s="16"/>
      <c r="F190" s="17"/>
      <c r="G190" s="16"/>
      <c r="H190" s="14"/>
      <c r="K190" s="14"/>
    </row>
    <row r="191" spans="1:11">
      <c r="A191" s="11"/>
      <c r="B191" s="11"/>
      <c r="C191" s="11"/>
      <c r="D191" s="11"/>
      <c r="E191" s="16"/>
      <c r="F191" s="17"/>
      <c r="G191" s="16"/>
      <c r="H191" s="14"/>
      <c r="K191" s="14"/>
    </row>
    <row r="192" spans="1:11">
      <c r="A192" s="11"/>
      <c r="B192" s="11"/>
      <c r="C192" s="11"/>
      <c r="D192" s="11"/>
      <c r="E192" s="16"/>
      <c r="F192" s="17"/>
      <c r="G192" s="16"/>
      <c r="H192" s="14"/>
      <c r="K192" s="14"/>
    </row>
    <row r="193" spans="1:11">
      <c r="A193" s="11"/>
      <c r="B193" s="11"/>
      <c r="C193" s="11"/>
      <c r="D193" s="11"/>
      <c r="E193" s="16"/>
      <c r="F193" s="17"/>
      <c r="G193" s="16"/>
      <c r="H193" s="14"/>
      <c r="K193" s="14"/>
    </row>
    <row r="194" spans="1:11">
      <c r="A194" s="11"/>
      <c r="B194" s="11"/>
      <c r="C194" s="11"/>
      <c r="D194" s="11"/>
      <c r="E194" s="16"/>
      <c r="F194" s="17"/>
      <c r="G194" s="16"/>
      <c r="H194" s="14"/>
      <c r="K194" s="14"/>
    </row>
    <row r="195" spans="1:11">
      <c r="A195" s="11"/>
      <c r="B195" s="11"/>
      <c r="C195" s="11"/>
      <c r="D195" s="11"/>
      <c r="E195" s="16"/>
      <c r="F195" s="17"/>
      <c r="G195" s="16"/>
      <c r="H195" s="14"/>
      <c r="K195" s="14"/>
    </row>
    <row r="196" spans="1:11">
      <c r="A196" s="11"/>
      <c r="B196" s="11"/>
      <c r="C196" s="11"/>
      <c r="D196" s="11"/>
      <c r="E196" s="16"/>
      <c r="F196" s="17"/>
      <c r="G196" s="16"/>
      <c r="H196" s="14"/>
      <c r="K196" s="14"/>
    </row>
    <row r="197" spans="1:11">
      <c r="A197" s="11"/>
      <c r="B197" s="11"/>
      <c r="C197" s="11"/>
      <c r="D197" s="11"/>
      <c r="E197" s="16"/>
      <c r="F197" s="17"/>
      <c r="G197" s="16"/>
      <c r="H197" s="14"/>
      <c r="K197" s="14"/>
    </row>
    <row r="198" spans="1:11">
      <c r="A198" s="11"/>
      <c r="B198" s="11"/>
      <c r="C198" s="11"/>
      <c r="D198" s="11"/>
      <c r="E198" s="16"/>
      <c r="F198" s="17"/>
      <c r="G198" s="16"/>
      <c r="H198" s="14"/>
      <c r="K198" s="14"/>
    </row>
    <row r="199" spans="1:11">
      <c r="A199" s="11"/>
      <c r="B199" s="11"/>
      <c r="C199" s="11"/>
      <c r="D199" s="11"/>
      <c r="E199" s="16"/>
      <c r="F199" s="17"/>
      <c r="G199" s="16"/>
      <c r="H199" s="14"/>
      <c r="K199" s="14"/>
    </row>
    <row r="200" spans="1:11">
      <c r="A200" s="11"/>
      <c r="B200" s="11"/>
      <c r="C200" s="11"/>
      <c r="D200" s="11"/>
      <c r="E200" s="16"/>
      <c r="F200" s="17"/>
      <c r="G200" s="16"/>
      <c r="H200" s="14"/>
      <c r="K200" s="14"/>
    </row>
    <row r="201" spans="1:11">
      <c r="A201" s="11"/>
      <c r="B201" s="11"/>
      <c r="C201" s="11"/>
      <c r="D201" s="11"/>
      <c r="E201" s="16"/>
      <c r="F201" s="17"/>
      <c r="G201" s="16"/>
      <c r="H201" s="14"/>
      <c r="K201" s="14"/>
    </row>
    <row r="202" spans="1:11">
      <c r="A202" s="11"/>
      <c r="B202" s="11"/>
      <c r="C202" s="11"/>
      <c r="D202" s="11"/>
      <c r="E202" s="16"/>
      <c r="F202" s="17"/>
      <c r="G202" s="16"/>
      <c r="H202" s="14"/>
      <c r="K202" s="14"/>
    </row>
    <row r="203" spans="1:11">
      <c r="A203" s="11"/>
      <c r="B203" s="11"/>
      <c r="C203" s="11"/>
      <c r="D203" s="11"/>
      <c r="E203" s="16"/>
      <c r="F203" s="17"/>
      <c r="G203" s="16"/>
      <c r="H203" s="14"/>
      <c r="K203" s="14"/>
    </row>
    <row r="204" spans="1:11">
      <c r="A204" s="11"/>
      <c r="B204" s="11"/>
      <c r="C204" s="11"/>
      <c r="D204" s="11"/>
      <c r="E204" s="16"/>
      <c r="F204" s="17"/>
      <c r="G204" s="16"/>
      <c r="H204" s="14"/>
      <c r="K204" s="14"/>
    </row>
    <row r="205" spans="1:11">
      <c r="A205" s="11"/>
      <c r="B205" s="11"/>
      <c r="C205" s="11"/>
      <c r="D205" s="11"/>
      <c r="E205" s="16"/>
      <c r="F205" s="17"/>
      <c r="G205" s="16"/>
      <c r="H205" s="14"/>
      <c r="K205" s="14"/>
    </row>
    <row r="206" spans="1:11">
      <c r="A206" s="11"/>
      <c r="B206" s="11"/>
      <c r="C206" s="11"/>
      <c r="D206" s="11"/>
      <c r="E206" s="16"/>
      <c r="F206" s="17"/>
      <c r="G206" s="16"/>
      <c r="H206" s="14"/>
      <c r="K206" s="14"/>
    </row>
    <row r="207" spans="1:11">
      <c r="A207" s="11"/>
      <c r="B207" s="11"/>
      <c r="C207" s="11"/>
      <c r="D207" s="11"/>
      <c r="E207" s="16"/>
      <c r="F207" s="17"/>
      <c r="G207" s="16"/>
      <c r="H207" s="14"/>
      <c r="K207" s="14"/>
    </row>
    <row r="208" spans="1:11">
      <c r="A208" s="11"/>
      <c r="B208" s="11"/>
      <c r="C208" s="11"/>
      <c r="D208" s="11"/>
      <c r="E208" s="16"/>
      <c r="F208" s="17"/>
      <c r="G208" s="16"/>
      <c r="H208" s="14"/>
      <c r="K208" s="14"/>
    </row>
    <row r="209" spans="1:11">
      <c r="A209" s="11"/>
      <c r="B209" s="11"/>
      <c r="C209" s="11"/>
      <c r="D209" s="11"/>
      <c r="E209" s="16"/>
      <c r="F209" s="17"/>
      <c r="G209" s="16"/>
      <c r="H209" s="14"/>
      <c r="K209" s="14"/>
    </row>
    <row r="210" spans="1:11">
      <c r="A210" s="11"/>
      <c r="B210" s="11"/>
      <c r="C210" s="11"/>
      <c r="D210" s="11"/>
      <c r="E210" s="16"/>
      <c r="F210" s="17"/>
      <c r="G210" s="16"/>
      <c r="H210" s="14"/>
      <c r="K210" s="14"/>
    </row>
    <row r="211" spans="1:11">
      <c r="A211" s="11"/>
      <c r="B211" s="11"/>
      <c r="C211" s="11"/>
      <c r="D211" s="11"/>
      <c r="E211" s="16"/>
      <c r="F211" s="17"/>
      <c r="G211" s="16"/>
      <c r="H211" s="14"/>
      <c r="K211" s="14"/>
    </row>
    <row r="212" spans="1:11">
      <c r="A212" s="11"/>
      <c r="B212" s="11"/>
      <c r="C212" s="11"/>
      <c r="D212" s="11"/>
      <c r="E212" s="16"/>
      <c r="F212" s="17"/>
      <c r="G212" s="16"/>
      <c r="H212" s="14"/>
      <c r="K212" s="14"/>
    </row>
    <row r="213" spans="1:11">
      <c r="A213" s="11"/>
      <c r="B213" s="11"/>
      <c r="C213" s="11"/>
      <c r="D213" s="11"/>
      <c r="E213" s="16"/>
      <c r="F213" s="17"/>
      <c r="G213" s="16"/>
      <c r="H213" s="14"/>
      <c r="K213" s="14"/>
    </row>
    <row r="214" spans="1:11">
      <c r="A214" s="11"/>
      <c r="B214" s="11"/>
      <c r="C214" s="11"/>
      <c r="D214" s="11"/>
      <c r="E214" s="16"/>
      <c r="F214" s="17"/>
      <c r="G214" s="16"/>
      <c r="H214" s="14"/>
      <c r="K214" s="14"/>
    </row>
    <row r="215" spans="1:11">
      <c r="A215" s="11"/>
      <c r="B215" s="11"/>
      <c r="C215" s="11"/>
      <c r="D215" s="11"/>
      <c r="E215" s="16"/>
      <c r="F215" s="17"/>
      <c r="G215" s="16"/>
      <c r="H215" s="14"/>
      <c r="K215" s="14"/>
    </row>
    <row r="216" spans="1:11">
      <c r="A216" s="11"/>
      <c r="B216" s="11"/>
      <c r="C216" s="11"/>
      <c r="D216" s="11"/>
      <c r="E216" s="16"/>
      <c r="F216" s="17"/>
      <c r="G216" s="16"/>
      <c r="H216" s="14"/>
      <c r="K216" s="14"/>
    </row>
    <row r="217" spans="1:11">
      <c r="A217" s="11"/>
      <c r="B217" s="11"/>
      <c r="C217" s="11"/>
      <c r="D217" s="11"/>
      <c r="E217" s="16"/>
      <c r="F217" s="17"/>
      <c r="G217" s="16"/>
      <c r="H217" s="14"/>
      <c r="K217" s="14"/>
    </row>
    <row r="218" spans="1:11">
      <c r="A218" s="11"/>
      <c r="B218" s="11"/>
      <c r="C218" s="11"/>
      <c r="D218" s="11"/>
      <c r="E218" s="16"/>
      <c r="F218" s="17"/>
      <c r="G218" s="16"/>
      <c r="H218" s="14"/>
      <c r="K218" s="14"/>
    </row>
    <row r="219" spans="1:11">
      <c r="A219" s="11"/>
      <c r="B219" s="11"/>
      <c r="C219" s="11"/>
      <c r="D219" s="11"/>
      <c r="E219" s="16"/>
      <c r="F219" s="17"/>
      <c r="G219" s="16"/>
      <c r="H219" s="14"/>
      <c r="K219" s="14"/>
    </row>
    <row r="220" spans="1:11">
      <c r="A220" s="11"/>
      <c r="B220" s="11"/>
      <c r="C220" s="11"/>
      <c r="D220" s="11"/>
      <c r="E220" s="16"/>
      <c r="F220" s="17"/>
      <c r="G220" s="16"/>
      <c r="H220" s="14"/>
      <c r="K220" s="14"/>
    </row>
    <row r="221" spans="1:11">
      <c r="A221" s="11"/>
      <c r="B221" s="11"/>
      <c r="C221" s="11"/>
      <c r="D221" s="11"/>
      <c r="E221" s="16"/>
      <c r="F221" s="17"/>
      <c r="G221" s="16"/>
      <c r="H221" s="14"/>
      <c r="K221" s="14"/>
    </row>
    <row r="222" spans="1:11">
      <c r="A222" s="11"/>
      <c r="B222" s="11"/>
      <c r="C222" s="11"/>
      <c r="D222" s="11"/>
      <c r="E222" s="16"/>
      <c r="F222" s="17"/>
      <c r="G222" s="16"/>
      <c r="H222" s="14"/>
      <c r="K222" s="14"/>
    </row>
    <row r="223" spans="1:11">
      <c r="A223" s="11"/>
      <c r="B223" s="11"/>
      <c r="C223" s="11"/>
      <c r="D223" s="11"/>
      <c r="E223" s="16"/>
      <c r="F223" s="17"/>
      <c r="G223" s="16"/>
      <c r="H223" s="14"/>
      <c r="K223" s="14"/>
    </row>
    <row r="224" spans="1:11">
      <c r="A224" s="11"/>
      <c r="B224" s="11"/>
      <c r="C224" s="11"/>
      <c r="D224" s="11"/>
      <c r="E224" s="16"/>
      <c r="F224" s="17"/>
      <c r="G224" s="16"/>
      <c r="H224" s="14"/>
      <c r="K224" s="14"/>
    </row>
    <row r="225" spans="1:11">
      <c r="A225" s="11"/>
      <c r="B225" s="11"/>
      <c r="C225" s="11"/>
      <c r="D225" s="11"/>
      <c r="E225" s="16"/>
      <c r="F225" s="17"/>
      <c r="G225" s="16"/>
      <c r="H225" s="14"/>
      <c r="K225" s="14"/>
    </row>
    <row r="226" spans="1:11">
      <c r="A226" s="11"/>
      <c r="B226" s="11"/>
      <c r="C226" s="11"/>
      <c r="D226" s="11"/>
      <c r="E226" s="16"/>
      <c r="F226" s="17"/>
      <c r="G226" s="16"/>
      <c r="H226" s="14"/>
      <c r="K226" s="14"/>
    </row>
    <row r="227" spans="1:11">
      <c r="A227" s="11"/>
      <c r="B227" s="11"/>
      <c r="C227" s="11"/>
      <c r="D227" s="11"/>
      <c r="E227" s="16"/>
      <c r="F227" s="17"/>
      <c r="G227" s="16"/>
      <c r="H227" s="14"/>
      <c r="K227" s="14"/>
    </row>
    <row r="228" spans="1:11">
      <c r="A228" s="11"/>
      <c r="B228" s="11"/>
      <c r="C228" s="11"/>
      <c r="D228" s="11"/>
      <c r="E228" s="16"/>
      <c r="F228" s="17"/>
      <c r="G228" s="16"/>
      <c r="H228" s="14"/>
      <c r="K228" s="14"/>
    </row>
    <row r="229" spans="1:11">
      <c r="A229" s="11"/>
      <c r="B229" s="11"/>
      <c r="C229" s="11"/>
      <c r="D229" s="11"/>
      <c r="E229" s="16"/>
      <c r="F229" s="17"/>
      <c r="G229" s="16"/>
      <c r="H229" s="14"/>
      <c r="K229" s="14"/>
    </row>
    <row r="230" spans="1:11">
      <c r="A230" s="11"/>
      <c r="B230" s="11"/>
      <c r="C230" s="11"/>
      <c r="D230" s="11"/>
      <c r="E230" s="16"/>
      <c r="F230" s="17"/>
      <c r="G230" s="16"/>
      <c r="H230" s="14"/>
      <c r="K230" s="14"/>
    </row>
    <row r="231" spans="1:11">
      <c r="A231" s="11"/>
      <c r="B231" s="11"/>
      <c r="C231" s="11"/>
      <c r="D231" s="11"/>
      <c r="E231" s="16"/>
      <c r="F231" s="17"/>
      <c r="G231" s="16"/>
      <c r="H231" s="14"/>
      <c r="K231" s="14"/>
    </row>
    <row r="232" spans="1:11">
      <c r="A232" s="11"/>
      <c r="B232" s="11"/>
      <c r="C232" s="11"/>
      <c r="D232" s="11"/>
      <c r="E232" s="16"/>
      <c r="F232" s="17"/>
      <c r="G232" s="16"/>
      <c r="H232" s="14"/>
      <c r="K232" s="14"/>
    </row>
    <row r="233" spans="1:11">
      <c r="A233" s="11"/>
      <c r="B233" s="11"/>
      <c r="C233" s="11"/>
      <c r="D233" s="11"/>
      <c r="E233" s="16"/>
      <c r="F233" s="17"/>
      <c r="G233" s="16"/>
      <c r="H233" s="14"/>
      <c r="K233" s="14"/>
    </row>
    <row r="234" spans="1:11">
      <c r="A234" s="11"/>
      <c r="B234" s="11"/>
      <c r="C234" s="11"/>
      <c r="D234" s="11"/>
      <c r="E234" s="16"/>
      <c r="F234" s="17"/>
      <c r="G234" s="16"/>
      <c r="H234" s="14"/>
      <c r="K234" s="14"/>
    </row>
    <row r="235" spans="1:11">
      <c r="A235" s="11"/>
      <c r="B235" s="11"/>
      <c r="C235" s="11"/>
      <c r="D235" s="11"/>
      <c r="E235" s="16"/>
      <c r="F235" s="17"/>
      <c r="G235" s="16"/>
      <c r="H235" s="14"/>
      <c r="K235" s="14"/>
    </row>
    <row r="236" spans="1:11">
      <c r="A236" s="11"/>
      <c r="B236" s="11"/>
      <c r="C236" s="11"/>
      <c r="D236" s="11"/>
      <c r="E236" s="16"/>
      <c r="F236" s="17"/>
      <c r="G236" s="16"/>
      <c r="H236" s="14"/>
      <c r="K236" s="14"/>
    </row>
    <row r="237" spans="1:11">
      <c r="A237" s="11"/>
      <c r="B237" s="11"/>
      <c r="C237" s="11"/>
      <c r="D237" s="11"/>
      <c r="E237" s="16"/>
      <c r="F237" s="17"/>
      <c r="G237" s="16"/>
      <c r="H237" s="14"/>
      <c r="K237" s="14"/>
    </row>
    <row r="238" spans="1:11">
      <c r="A238" s="11"/>
      <c r="B238" s="11"/>
      <c r="C238" s="11"/>
      <c r="D238" s="11"/>
      <c r="E238" s="16"/>
      <c r="F238" s="17"/>
      <c r="G238" s="16"/>
      <c r="H238" s="14"/>
      <c r="K238" s="14"/>
    </row>
    <row r="239" spans="1:11">
      <c r="A239" s="11"/>
      <c r="B239" s="11"/>
      <c r="C239" s="11"/>
      <c r="D239" s="11"/>
      <c r="E239" s="16"/>
      <c r="F239" s="17"/>
      <c r="G239" s="16"/>
      <c r="H239" s="14"/>
      <c r="K239" s="14"/>
    </row>
    <row r="240" spans="1:11">
      <c r="A240" s="11"/>
      <c r="B240" s="11"/>
      <c r="C240" s="11"/>
      <c r="D240" s="11"/>
      <c r="E240" s="16"/>
      <c r="F240" s="17"/>
      <c r="G240" s="16"/>
      <c r="H240" s="14"/>
      <c r="K240" s="14"/>
    </row>
    <row r="241" spans="1:11">
      <c r="A241" s="11"/>
      <c r="B241" s="11"/>
      <c r="C241" s="11"/>
      <c r="D241" s="11"/>
      <c r="E241" s="16"/>
      <c r="F241" s="17"/>
      <c r="G241" s="16"/>
      <c r="H241" s="14"/>
      <c r="K241" s="14"/>
    </row>
    <row r="242" spans="1:11">
      <c r="A242" s="11"/>
      <c r="B242" s="11"/>
      <c r="C242" s="11"/>
      <c r="D242" s="11"/>
      <c r="E242" s="16"/>
      <c r="F242" s="17"/>
      <c r="G242" s="16"/>
      <c r="H242" s="14"/>
      <c r="K242" s="14"/>
    </row>
    <row r="243" spans="1:11">
      <c r="A243" s="11"/>
      <c r="B243" s="11"/>
      <c r="C243" s="11"/>
      <c r="D243" s="11"/>
      <c r="E243" s="16"/>
      <c r="F243" s="17"/>
      <c r="G243" s="16"/>
      <c r="H243" s="14"/>
      <c r="K243" s="14"/>
    </row>
    <row r="244" spans="1:11">
      <c r="A244" s="11"/>
      <c r="B244" s="11"/>
      <c r="C244" s="11"/>
      <c r="D244" s="11"/>
      <c r="E244" s="16"/>
      <c r="F244" s="17"/>
      <c r="G244" s="16"/>
      <c r="H244" s="14"/>
      <c r="K244" s="14"/>
    </row>
    <row r="245" spans="1:11">
      <c r="A245" s="11"/>
      <c r="B245" s="11"/>
      <c r="C245" s="11"/>
      <c r="D245" s="11"/>
      <c r="E245" s="16"/>
      <c r="F245" s="17"/>
      <c r="G245" s="16"/>
      <c r="H245" s="14"/>
      <c r="K245" s="14"/>
    </row>
    <row r="246" spans="1:11">
      <c r="A246" s="11"/>
      <c r="B246" s="11"/>
      <c r="C246" s="11"/>
      <c r="D246" s="11"/>
      <c r="E246" s="16"/>
      <c r="F246" s="17"/>
      <c r="G246" s="16"/>
      <c r="H246" s="14"/>
      <c r="K246" s="14"/>
    </row>
    <row r="247" spans="1:11">
      <c r="A247" s="11"/>
      <c r="B247" s="11"/>
      <c r="C247" s="11"/>
      <c r="D247" s="11"/>
      <c r="E247" s="16"/>
      <c r="F247" s="17"/>
      <c r="G247" s="16"/>
      <c r="H247" s="14"/>
      <c r="K247" s="14"/>
    </row>
    <row r="248" spans="1:11">
      <c r="A248" s="11"/>
      <c r="B248" s="11"/>
      <c r="C248" s="11"/>
      <c r="D248" s="11"/>
      <c r="E248" s="16"/>
      <c r="F248" s="17"/>
      <c r="G248" s="16"/>
      <c r="H248" s="14"/>
      <c r="K248" s="14"/>
    </row>
    <row r="249" spans="1:11">
      <c r="A249" s="11"/>
      <c r="B249" s="11"/>
      <c r="C249" s="11"/>
      <c r="D249" s="11"/>
      <c r="E249" s="16"/>
      <c r="F249" s="17"/>
      <c r="G249" s="16"/>
      <c r="H249" s="14"/>
      <c r="K249" s="14"/>
    </row>
    <row r="250" spans="1:11">
      <c r="A250" s="11"/>
      <c r="B250" s="11"/>
      <c r="C250" s="11"/>
      <c r="D250" s="11"/>
      <c r="E250" s="16"/>
      <c r="F250" s="17"/>
      <c r="G250" s="16"/>
      <c r="H250" s="14"/>
      <c r="K250" s="14"/>
    </row>
    <row r="251" spans="1:11">
      <c r="A251" s="11"/>
      <c r="B251" s="11"/>
      <c r="C251" s="11"/>
      <c r="D251" s="11"/>
      <c r="E251" s="16"/>
      <c r="F251" s="17"/>
      <c r="G251" s="16"/>
      <c r="H251" s="14"/>
      <c r="K251" s="14"/>
    </row>
    <row r="252" spans="1:11">
      <c r="A252" s="11"/>
      <c r="B252" s="11"/>
      <c r="C252" s="11"/>
      <c r="D252" s="11"/>
      <c r="E252" s="16"/>
      <c r="F252" s="17"/>
      <c r="G252" s="16"/>
      <c r="H252" s="14"/>
      <c r="K252" s="14"/>
    </row>
    <row r="253" spans="1:11">
      <c r="A253" s="11"/>
      <c r="B253" s="11"/>
      <c r="C253" s="11"/>
      <c r="D253" s="11"/>
      <c r="E253" s="16"/>
      <c r="F253" s="17"/>
      <c r="G253" s="16"/>
      <c r="H253" s="14"/>
      <c r="K253" s="14"/>
    </row>
    <row r="254" spans="1:11">
      <c r="A254" s="11"/>
      <c r="B254" s="11"/>
      <c r="C254" s="11"/>
      <c r="D254" s="11"/>
      <c r="E254" s="16"/>
      <c r="F254" s="17"/>
      <c r="G254" s="16"/>
      <c r="H254" s="14"/>
      <c r="K254" s="14"/>
    </row>
    <row r="255" spans="1:11">
      <c r="A255" s="11"/>
      <c r="B255" s="11"/>
      <c r="C255" s="11"/>
      <c r="D255" s="11"/>
      <c r="E255" s="16"/>
      <c r="F255" s="17"/>
      <c r="G255" s="16"/>
      <c r="H255" s="14"/>
      <c r="K255" s="14"/>
    </row>
    <row r="256" spans="1:11">
      <c r="A256" s="11"/>
      <c r="B256" s="11"/>
      <c r="C256" s="11"/>
      <c r="D256" s="11"/>
      <c r="E256" s="16"/>
      <c r="F256" s="17"/>
      <c r="G256" s="16"/>
      <c r="H256" s="14"/>
      <c r="K256" s="14"/>
    </row>
    <row r="257" spans="1:11">
      <c r="A257" s="11"/>
      <c r="B257" s="11"/>
      <c r="C257" s="11"/>
      <c r="D257" s="11"/>
      <c r="E257" s="16"/>
      <c r="F257" s="17"/>
      <c r="G257" s="16"/>
      <c r="H257" s="14"/>
      <c r="K257" s="14"/>
    </row>
    <row r="258" spans="1:11">
      <c r="A258" s="11"/>
      <c r="B258" s="11"/>
      <c r="C258" s="11"/>
      <c r="D258" s="11"/>
      <c r="E258" s="16"/>
      <c r="F258" s="17"/>
      <c r="G258" s="16"/>
      <c r="H258" s="14"/>
      <c r="K258" s="14"/>
    </row>
    <row r="259" spans="1:11">
      <c r="A259" s="11"/>
      <c r="B259" s="11"/>
      <c r="C259" s="11"/>
      <c r="D259" s="11"/>
      <c r="E259" s="16"/>
      <c r="F259" s="17"/>
      <c r="G259" s="16"/>
      <c r="H259" s="14"/>
      <c r="K259" s="14"/>
    </row>
    <row r="260" spans="1:11">
      <c r="A260" s="11"/>
      <c r="B260" s="11"/>
      <c r="C260" s="11"/>
      <c r="D260" s="11"/>
      <c r="E260" s="16"/>
      <c r="F260" s="17"/>
      <c r="G260" s="16"/>
      <c r="H260" s="14"/>
      <c r="K260" s="14"/>
    </row>
    <row r="261" spans="1:11">
      <c r="A261" s="11"/>
      <c r="B261" s="11"/>
      <c r="C261" s="11"/>
      <c r="D261" s="11"/>
      <c r="E261" s="16"/>
      <c r="F261" s="17"/>
      <c r="G261" s="16"/>
      <c r="H261" s="14"/>
      <c r="K261" s="14"/>
    </row>
    <row r="262" spans="1:11">
      <c r="A262" s="11"/>
      <c r="B262" s="11"/>
      <c r="C262" s="11"/>
      <c r="D262" s="11"/>
      <c r="E262" s="16"/>
      <c r="F262" s="17"/>
      <c r="G262" s="16"/>
      <c r="H262" s="14"/>
      <c r="K262" s="14"/>
    </row>
    <row r="263" spans="1:11">
      <c r="A263" s="11"/>
      <c r="B263" s="11"/>
      <c r="C263" s="11"/>
      <c r="D263" s="11"/>
      <c r="E263" s="16"/>
      <c r="F263" s="17"/>
      <c r="G263" s="16"/>
      <c r="H263" s="14"/>
      <c r="K263" s="14"/>
    </row>
    <row r="264" spans="1:11">
      <c r="A264" s="11"/>
      <c r="B264" s="11"/>
      <c r="C264" s="11"/>
      <c r="D264" s="11"/>
      <c r="E264" s="16"/>
      <c r="F264" s="17"/>
      <c r="G264" s="16"/>
      <c r="H264" s="14"/>
      <c r="K264" s="14"/>
    </row>
    <row r="265" spans="1:11">
      <c r="A265" s="11"/>
      <c r="B265" s="11"/>
      <c r="C265" s="11"/>
      <c r="D265" s="11"/>
      <c r="E265" s="16"/>
      <c r="F265" s="17"/>
      <c r="G265" s="16"/>
      <c r="H265" s="14"/>
      <c r="K265" s="14"/>
    </row>
    <row r="266" spans="1:11">
      <c r="A266" s="11"/>
      <c r="B266" s="11"/>
      <c r="C266" s="11"/>
      <c r="D266" s="11"/>
      <c r="E266" s="16"/>
      <c r="F266" s="17"/>
      <c r="G266" s="16"/>
      <c r="H266" s="14"/>
      <c r="K266" s="14"/>
    </row>
    <row r="267" spans="1:11">
      <c r="A267" s="11"/>
      <c r="B267" s="11"/>
      <c r="C267" s="11"/>
      <c r="D267" s="11"/>
      <c r="E267" s="16"/>
      <c r="F267" s="17"/>
      <c r="G267" s="16"/>
      <c r="H267" s="14"/>
      <c r="K267" s="14"/>
    </row>
    <row r="268" spans="1:11">
      <c r="A268" s="11"/>
      <c r="B268" s="11"/>
      <c r="C268" s="11"/>
      <c r="D268" s="11"/>
      <c r="E268" s="16"/>
      <c r="F268" s="17"/>
      <c r="G268" s="16"/>
      <c r="H268" s="14"/>
      <c r="K268" s="14"/>
    </row>
    <row r="269" spans="1:11">
      <c r="A269" s="11"/>
      <c r="B269" s="11"/>
      <c r="C269" s="11"/>
      <c r="D269" s="11"/>
      <c r="E269" s="16"/>
      <c r="F269" s="17"/>
      <c r="G269" s="16"/>
      <c r="H269" s="14"/>
      <c r="K269" s="14"/>
    </row>
    <row r="270" spans="1:11">
      <c r="A270" s="11"/>
      <c r="B270" s="11"/>
      <c r="C270" s="11"/>
      <c r="D270" s="11"/>
      <c r="E270" s="16"/>
      <c r="F270" s="17"/>
      <c r="G270" s="16"/>
      <c r="H270" s="14"/>
      <c r="K270" s="14"/>
    </row>
    <row r="271" spans="1:11">
      <c r="A271" s="11"/>
      <c r="B271" s="11"/>
      <c r="C271" s="11"/>
      <c r="D271" s="11"/>
      <c r="E271" s="16"/>
      <c r="F271" s="17"/>
      <c r="G271" s="16"/>
      <c r="H271" s="14"/>
      <c r="K271" s="14"/>
    </row>
    <row r="272" spans="1:11">
      <c r="A272" s="11"/>
      <c r="B272" s="11"/>
      <c r="C272" s="11"/>
      <c r="D272" s="11"/>
      <c r="E272" s="16"/>
      <c r="F272" s="17"/>
      <c r="G272" s="16"/>
      <c r="H272" s="14"/>
      <c r="K272" s="14"/>
    </row>
    <row r="273" spans="1:11">
      <c r="A273" s="11"/>
      <c r="B273" s="11"/>
      <c r="C273" s="11"/>
      <c r="D273" s="11"/>
      <c r="E273" s="16"/>
      <c r="F273" s="17"/>
      <c r="G273" s="16"/>
      <c r="H273" s="14"/>
      <c r="K273" s="14"/>
    </row>
    <row r="274" spans="1:11">
      <c r="A274" s="11"/>
      <c r="B274" s="11"/>
      <c r="C274" s="11"/>
      <c r="D274" s="11"/>
      <c r="E274" s="16"/>
      <c r="F274" s="17"/>
      <c r="G274" s="16"/>
      <c r="H274" s="14"/>
      <c r="K274" s="14"/>
    </row>
    <row r="275" spans="1:11">
      <c r="A275" s="11"/>
      <c r="B275" s="11"/>
      <c r="C275" s="11"/>
      <c r="D275" s="11"/>
      <c r="E275" s="16"/>
      <c r="F275" s="17"/>
      <c r="G275" s="16"/>
      <c r="H275" s="14"/>
      <c r="K275" s="14"/>
    </row>
    <row r="276" spans="1:11">
      <c r="A276" s="11"/>
      <c r="B276" s="11"/>
      <c r="C276" s="11"/>
      <c r="D276" s="11"/>
      <c r="E276" s="16"/>
      <c r="F276" s="17"/>
      <c r="G276" s="16"/>
      <c r="H276" s="14"/>
      <c r="K276" s="14"/>
    </row>
    <row r="277" spans="1:11">
      <c r="A277" s="11"/>
      <c r="B277" s="11"/>
      <c r="C277" s="11"/>
      <c r="D277" s="11"/>
      <c r="E277" s="16"/>
      <c r="F277" s="17"/>
      <c r="G277" s="16"/>
      <c r="H277" s="14"/>
      <c r="K277" s="14"/>
    </row>
    <row r="278" spans="1:11">
      <c r="A278" s="11"/>
      <c r="B278" s="11"/>
      <c r="C278" s="11"/>
      <c r="D278" s="11"/>
      <c r="E278" s="16"/>
      <c r="F278" s="17"/>
      <c r="G278" s="16"/>
      <c r="H278" s="14"/>
      <c r="K278" s="14"/>
    </row>
    <row r="279" spans="1:11">
      <c r="A279" s="11"/>
      <c r="B279" s="11"/>
      <c r="C279" s="11"/>
      <c r="D279" s="11"/>
      <c r="E279" s="16"/>
      <c r="F279" s="17"/>
      <c r="G279" s="16"/>
      <c r="H279" s="14"/>
      <c r="K279" s="14"/>
    </row>
    <row r="280" spans="1:11">
      <c r="A280" s="11"/>
      <c r="B280" s="11"/>
      <c r="C280" s="11"/>
      <c r="D280" s="11"/>
      <c r="E280" s="16"/>
      <c r="F280" s="17"/>
      <c r="G280" s="16"/>
      <c r="H280" s="14"/>
      <c r="K280" s="14"/>
    </row>
    <row r="281" spans="1:11">
      <c r="A281" s="11"/>
      <c r="B281" s="11"/>
      <c r="C281" s="11"/>
      <c r="D281" s="11"/>
      <c r="E281" s="16"/>
      <c r="F281" s="17"/>
      <c r="G281" s="16"/>
      <c r="H281" s="14"/>
      <c r="K281" s="14"/>
    </row>
    <row r="282" spans="1:11">
      <c r="A282" s="11"/>
      <c r="B282" s="11"/>
      <c r="C282" s="11"/>
      <c r="D282" s="11"/>
      <c r="E282" s="16"/>
      <c r="F282" s="17"/>
      <c r="G282" s="16"/>
      <c r="H282" s="14"/>
      <c r="K282" s="14"/>
    </row>
    <row r="283" spans="1:11">
      <c r="A283" s="11"/>
      <c r="B283" s="11"/>
      <c r="C283" s="11"/>
      <c r="D283" s="11"/>
      <c r="E283" s="16"/>
      <c r="F283" s="17"/>
      <c r="G283" s="16"/>
      <c r="H283" s="14"/>
      <c r="K283" s="14"/>
    </row>
    <row r="284" spans="1:11">
      <c r="A284" s="11"/>
      <c r="B284" s="11"/>
      <c r="C284" s="11"/>
      <c r="D284" s="11"/>
      <c r="E284" s="16"/>
      <c r="F284" s="17"/>
      <c r="G284" s="16"/>
      <c r="H284" s="14"/>
      <c r="K284" s="14"/>
    </row>
    <row r="285" spans="1:11">
      <c r="A285" s="11"/>
      <c r="B285" s="11"/>
      <c r="C285" s="11"/>
      <c r="D285" s="11"/>
      <c r="E285" s="16"/>
      <c r="F285" s="17"/>
      <c r="G285" s="16"/>
      <c r="H285" s="14"/>
      <c r="K285" s="14"/>
    </row>
    <row r="286" spans="1:11">
      <c r="A286" s="11"/>
      <c r="B286" s="11"/>
      <c r="C286" s="11"/>
      <c r="D286" s="11"/>
      <c r="E286" s="16"/>
      <c r="F286" s="17"/>
      <c r="G286" s="16"/>
      <c r="H286" s="14"/>
      <c r="K286" s="14"/>
    </row>
    <row r="287" spans="1:11">
      <c r="A287" s="11"/>
      <c r="B287" s="11"/>
      <c r="C287" s="11"/>
      <c r="D287" s="11"/>
      <c r="E287" s="16"/>
      <c r="F287" s="17"/>
      <c r="G287" s="16"/>
      <c r="H287" s="14"/>
      <c r="K287" s="14"/>
    </row>
    <row r="288" spans="1:11">
      <c r="A288" s="11"/>
      <c r="B288" s="11"/>
      <c r="C288" s="11"/>
      <c r="D288" s="11"/>
      <c r="E288" s="16"/>
      <c r="F288" s="17"/>
      <c r="G288" s="16"/>
      <c r="H288" s="14"/>
      <c r="K288" s="14"/>
    </row>
    <row r="289" spans="1:11">
      <c r="A289" s="11"/>
      <c r="B289" s="11"/>
      <c r="C289" s="11"/>
      <c r="D289" s="11"/>
      <c r="E289" s="16"/>
      <c r="F289" s="17"/>
      <c r="G289" s="16"/>
      <c r="H289" s="14"/>
      <c r="K289" s="14"/>
    </row>
    <row r="290" spans="1:11">
      <c r="A290" s="11"/>
      <c r="B290" s="11"/>
      <c r="C290" s="11"/>
      <c r="D290" s="11"/>
      <c r="E290" s="16"/>
      <c r="F290" s="17"/>
      <c r="G290" s="16"/>
      <c r="H290" s="14"/>
      <c r="K290" s="14"/>
    </row>
    <row r="291" spans="1:11">
      <c r="A291" s="11"/>
      <c r="B291" s="11"/>
      <c r="C291" s="11"/>
      <c r="D291" s="11"/>
      <c r="E291" s="16"/>
      <c r="F291" s="17"/>
      <c r="G291" s="16"/>
      <c r="H291" s="14"/>
      <c r="K291" s="14"/>
    </row>
    <row r="292" spans="1:11">
      <c r="A292" s="11"/>
      <c r="B292" s="11"/>
      <c r="C292" s="11"/>
      <c r="D292" s="11"/>
      <c r="E292" s="16"/>
      <c r="F292" s="17"/>
      <c r="G292" s="16"/>
      <c r="H292" s="14"/>
      <c r="K292" s="14"/>
    </row>
    <row r="293" spans="1:11">
      <c r="A293" s="11"/>
      <c r="B293" s="11"/>
      <c r="C293" s="11"/>
      <c r="D293" s="11"/>
      <c r="E293" s="16"/>
      <c r="F293" s="17"/>
      <c r="G293" s="16"/>
      <c r="H293" s="14"/>
      <c r="K293" s="14"/>
    </row>
    <row r="294" spans="1:11">
      <c r="A294" s="11"/>
      <c r="B294" s="11"/>
      <c r="C294" s="11"/>
      <c r="D294" s="11"/>
      <c r="E294" s="16"/>
      <c r="F294" s="17"/>
      <c r="G294" s="16"/>
      <c r="H294" s="14"/>
      <c r="K294" s="14"/>
    </row>
    <row r="295" spans="1:11">
      <c r="A295" s="11"/>
      <c r="B295" s="11"/>
      <c r="C295" s="11"/>
      <c r="D295" s="11"/>
      <c r="E295" s="16"/>
      <c r="F295" s="17"/>
      <c r="G295" s="16"/>
      <c r="H295" s="14"/>
      <c r="K295" s="14"/>
    </row>
    <row r="296" spans="1:11">
      <c r="A296" s="11"/>
      <c r="B296" s="11"/>
      <c r="C296" s="11"/>
      <c r="D296" s="11"/>
      <c r="E296" s="16"/>
      <c r="F296" s="17"/>
      <c r="G296" s="16"/>
      <c r="H296" s="14"/>
      <c r="K296" s="14"/>
    </row>
    <row r="297" spans="1:11">
      <c r="A297" s="11"/>
      <c r="B297" s="11"/>
      <c r="C297" s="11"/>
      <c r="D297" s="11"/>
      <c r="E297" s="16"/>
      <c r="F297" s="17"/>
      <c r="G297" s="16"/>
      <c r="H297" s="14"/>
      <c r="K297" s="14"/>
    </row>
    <row r="298" spans="1:11">
      <c r="A298" s="11"/>
      <c r="B298" s="11"/>
      <c r="C298" s="11"/>
      <c r="D298" s="11"/>
      <c r="E298" s="16"/>
      <c r="F298" s="17"/>
      <c r="G298" s="16"/>
      <c r="H298" s="14"/>
      <c r="K298" s="14"/>
    </row>
    <row r="299" spans="1:11">
      <c r="A299" s="11"/>
      <c r="B299" s="11"/>
      <c r="C299" s="11"/>
      <c r="D299" s="11"/>
      <c r="E299" s="16"/>
      <c r="F299" s="17"/>
      <c r="G299" s="16"/>
      <c r="H299" s="14"/>
      <c r="K299" s="14"/>
    </row>
    <row r="300" spans="1:11">
      <c r="A300" s="11"/>
      <c r="B300" s="11"/>
      <c r="C300" s="11"/>
      <c r="D300" s="11"/>
      <c r="E300" s="16"/>
      <c r="F300" s="17"/>
      <c r="G300" s="16"/>
      <c r="H300" s="14"/>
      <c r="K300" s="14"/>
    </row>
    <row r="301" spans="1:11">
      <c r="A301" s="11"/>
      <c r="B301" s="11"/>
      <c r="C301" s="11"/>
      <c r="D301" s="11"/>
      <c r="E301" s="16"/>
      <c r="F301" s="17"/>
      <c r="G301" s="16"/>
      <c r="H301" s="14"/>
      <c r="K301" s="14"/>
    </row>
    <row r="302" spans="1:11">
      <c r="A302" s="11"/>
      <c r="B302" s="11"/>
      <c r="C302" s="11"/>
      <c r="D302" s="11"/>
      <c r="E302" s="16"/>
      <c r="F302" s="17"/>
      <c r="G302" s="16"/>
      <c r="H302" s="14"/>
      <c r="K302" s="14"/>
    </row>
    <row r="303" spans="1:11">
      <c r="A303" s="11"/>
      <c r="B303" s="11"/>
      <c r="C303" s="11"/>
      <c r="D303" s="11"/>
      <c r="E303" s="16"/>
      <c r="F303" s="17"/>
      <c r="G303" s="16"/>
      <c r="H303" s="14"/>
      <c r="K303" s="14"/>
    </row>
    <row r="304" spans="1:11">
      <c r="A304" s="11"/>
      <c r="B304" s="11"/>
      <c r="C304" s="11"/>
      <c r="D304" s="11"/>
      <c r="E304" s="16"/>
      <c r="F304" s="17"/>
      <c r="G304" s="16"/>
      <c r="H304" s="14"/>
      <c r="K304" s="14"/>
    </row>
    <row r="305" spans="1:11">
      <c r="A305" s="11"/>
      <c r="B305" s="11"/>
      <c r="C305" s="11"/>
      <c r="D305" s="11"/>
      <c r="E305" s="16"/>
      <c r="F305" s="17"/>
      <c r="G305" s="16"/>
      <c r="H305" s="14"/>
      <c r="K305" s="14"/>
    </row>
    <row r="306" spans="1:11">
      <c r="A306" s="11"/>
      <c r="B306" s="11"/>
      <c r="C306" s="11"/>
      <c r="D306" s="11"/>
      <c r="E306" s="16"/>
      <c r="F306" s="17"/>
      <c r="G306" s="16"/>
      <c r="H306" s="14"/>
      <c r="K306" s="14"/>
    </row>
    <row r="307" spans="1:11">
      <c r="A307" s="11"/>
      <c r="B307" s="11"/>
      <c r="C307" s="11"/>
      <c r="D307" s="11"/>
      <c r="E307" s="16"/>
      <c r="F307" s="17"/>
      <c r="G307" s="16"/>
      <c r="H307" s="14"/>
      <c r="K307" s="14"/>
    </row>
    <row r="308" spans="1:11">
      <c r="A308" s="11"/>
      <c r="B308" s="11"/>
      <c r="C308" s="11"/>
      <c r="D308" s="11"/>
      <c r="E308" s="16"/>
      <c r="F308" s="17"/>
      <c r="G308" s="16"/>
      <c r="H308" s="14"/>
      <c r="K308" s="14"/>
    </row>
    <row r="309" spans="1:11">
      <c r="A309" s="11"/>
      <c r="B309" s="11"/>
      <c r="C309" s="11"/>
      <c r="D309" s="11"/>
      <c r="E309" s="16"/>
      <c r="F309" s="17"/>
      <c r="G309" s="16"/>
      <c r="H309" s="14"/>
      <c r="K309" s="14"/>
    </row>
    <row r="310" spans="1:11">
      <c r="A310" s="11"/>
      <c r="B310" s="11"/>
      <c r="C310" s="11"/>
      <c r="D310" s="11"/>
      <c r="E310" s="16"/>
      <c r="F310" s="17"/>
      <c r="G310" s="16"/>
      <c r="H310" s="14"/>
      <c r="K310" s="14"/>
    </row>
    <row r="311" spans="1:11">
      <c r="A311" s="11"/>
      <c r="B311" s="11"/>
      <c r="C311" s="11"/>
      <c r="D311" s="11"/>
      <c r="E311" s="16"/>
      <c r="F311" s="17"/>
      <c r="G311" s="16"/>
      <c r="H311" s="14"/>
      <c r="K311" s="14"/>
    </row>
    <row r="312" spans="1:11">
      <c r="A312" s="11"/>
      <c r="B312" s="11"/>
      <c r="C312" s="11"/>
      <c r="D312" s="11"/>
      <c r="E312" s="16"/>
      <c r="F312" s="17"/>
      <c r="G312" s="16"/>
      <c r="H312" s="14"/>
      <c r="K312" s="14"/>
    </row>
    <row r="313" spans="1:11">
      <c r="A313" s="11"/>
      <c r="B313" s="11"/>
      <c r="C313" s="11"/>
      <c r="D313" s="11"/>
      <c r="E313" s="16"/>
      <c r="F313" s="17"/>
      <c r="G313" s="16"/>
      <c r="H313" s="14"/>
      <c r="K313" s="14"/>
    </row>
    <row r="314" spans="1:11">
      <c r="A314" s="11"/>
      <c r="B314" s="11"/>
      <c r="C314" s="11"/>
      <c r="D314" s="11"/>
      <c r="E314" s="16"/>
      <c r="F314" s="17"/>
      <c r="G314" s="16"/>
      <c r="H314" s="14"/>
      <c r="K314" s="14"/>
    </row>
    <row r="315" spans="1:11">
      <c r="A315" s="11"/>
      <c r="B315" s="11"/>
      <c r="C315" s="11"/>
      <c r="D315" s="11"/>
      <c r="E315" s="16"/>
      <c r="F315" s="17"/>
      <c r="G315" s="16"/>
      <c r="H315" s="14"/>
      <c r="K315" s="14"/>
    </row>
    <row r="316" spans="1:11">
      <c r="A316" s="11"/>
      <c r="B316" s="11"/>
      <c r="C316" s="11"/>
      <c r="D316" s="11"/>
      <c r="E316" s="16"/>
      <c r="F316" s="17"/>
      <c r="G316" s="16"/>
      <c r="H316" s="14"/>
      <c r="K316" s="14"/>
    </row>
    <row r="317" spans="1:11">
      <c r="A317" s="11"/>
      <c r="B317" s="11"/>
      <c r="C317" s="11"/>
      <c r="D317" s="11"/>
      <c r="E317" s="16"/>
      <c r="F317" s="17"/>
      <c r="G317" s="16"/>
      <c r="H317" s="14"/>
      <c r="K317" s="14"/>
    </row>
    <row r="318" spans="1:11">
      <c r="A318" s="11"/>
      <c r="B318" s="11"/>
      <c r="C318" s="11"/>
      <c r="D318" s="11"/>
      <c r="E318" s="16"/>
      <c r="F318" s="17"/>
      <c r="G318" s="16"/>
      <c r="H318" s="14"/>
      <c r="K318" s="14"/>
    </row>
    <row r="319" spans="1:11">
      <c r="A319" s="11"/>
      <c r="B319" s="11"/>
      <c r="C319" s="11"/>
      <c r="D319" s="11"/>
      <c r="E319" s="16"/>
      <c r="F319" s="17"/>
      <c r="G319" s="16"/>
      <c r="H319" s="14"/>
      <c r="K319" s="14"/>
    </row>
    <row r="320" spans="1:11">
      <c r="A320" s="11"/>
      <c r="B320" s="11"/>
      <c r="C320" s="11"/>
      <c r="D320" s="11"/>
      <c r="E320" s="16"/>
      <c r="F320" s="17"/>
      <c r="G320" s="16"/>
      <c r="H320" s="14"/>
      <c r="K320" s="14"/>
    </row>
    <row r="321" spans="1:11">
      <c r="A321" s="11"/>
      <c r="B321" s="11"/>
      <c r="C321" s="11"/>
      <c r="D321" s="11"/>
      <c r="E321" s="16"/>
      <c r="F321" s="17"/>
      <c r="G321" s="16"/>
      <c r="H321" s="14"/>
      <c r="K321" s="14"/>
    </row>
    <row r="322" spans="1:11">
      <c r="A322" s="11"/>
      <c r="B322" s="11"/>
      <c r="C322" s="11"/>
      <c r="D322" s="11"/>
      <c r="E322" s="16"/>
      <c r="F322" s="17"/>
      <c r="G322" s="16"/>
      <c r="H322" s="14"/>
      <c r="K322" s="14"/>
    </row>
    <row r="323" spans="1:11">
      <c r="A323" s="11"/>
      <c r="B323" s="11"/>
      <c r="C323" s="11"/>
      <c r="D323" s="11"/>
      <c r="E323" s="16"/>
      <c r="F323" s="17"/>
      <c r="G323" s="16"/>
      <c r="H323" s="14"/>
      <c r="K323" s="14"/>
    </row>
    <row r="324" spans="1:11">
      <c r="A324" s="11"/>
      <c r="B324" s="11"/>
      <c r="C324" s="11"/>
      <c r="D324" s="11"/>
      <c r="E324" s="16"/>
      <c r="F324" s="17"/>
      <c r="G324" s="16"/>
      <c r="H324" s="14"/>
      <c r="K324" s="14"/>
    </row>
    <row r="325" spans="1:11">
      <c r="A325" s="11"/>
      <c r="B325" s="11"/>
      <c r="C325" s="11"/>
      <c r="D325" s="11"/>
      <c r="E325" s="16"/>
      <c r="F325" s="17"/>
      <c r="G325" s="16"/>
      <c r="H325" s="14"/>
      <c r="K325" s="14"/>
    </row>
    <row r="326" spans="1:11">
      <c r="A326" s="11"/>
      <c r="B326" s="11"/>
      <c r="C326" s="11"/>
      <c r="D326" s="11"/>
      <c r="E326" s="16"/>
      <c r="F326" s="17"/>
      <c r="G326" s="16"/>
      <c r="H326" s="14"/>
      <c r="K326" s="14"/>
    </row>
    <row r="327" spans="1:11">
      <c r="A327" s="11"/>
      <c r="B327" s="11"/>
      <c r="C327" s="11"/>
      <c r="D327" s="11"/>
      <c r="E327" s="16"/>
      <c r="F327" s="17"/>
      <c r="G327" s="16"/>
      <c r="H327" s="14"/>
      <c r="K327" s="14"/>
    </row>
    <row r="328" spans="1:11">
      <c r="A328" s="11"/>
      <c r="B328" s="11"/>
      <c r="C328" s="11"/>
      <c r="D328" s="11"/>
      <c r="E328" s="16"/>
      <c r="F328" s="17"/>
      <c r="G328" s="16"/>
      <c r="H328" s="14"/>
      <c r="K328" s="14"/>
    </row>
    <row r="329" spans="1:11">
      <c r="A329" s="11"/>
      <c r="B329" s="11"/>
      <c r="C329" s="11"/>
      <c r="D329" s="11"/>
      <c r="E329" s="16"/>
      <c r="F329" s="17"/>
      <c r="G329" s="16"/>
      <c r="H329" s="14"/>
      <c r="K329" s="14"/>
    </row>
    <row r="330" spans="1:11">
      <c r="A330" s="11"/>
      <c r="B330" s="11"/>
      <c r="C330" s="11"/>
      <c r="D330" s="11"/>
      <c r="E330" s="16"/>
      <c r="F330" s="17"/>
      <c r="G330" s="16"/>
      <c r="H330" s="14"/>
      <c r="K330" s="14"/>
    </row>
    <row r="331" spans="1:11">
      <c r="A331" s="11"/>
      <c r="B331" s="11"/>
      <c r="C331" s="11"/>
      <c r="D331" s="11"/>
      <c r="E331" s="16"/>
      <c r="F331" s="17"/>
      <c r="G331" s="16"/>
      <c r="H331" s="14"/>
      <c r="K331" s="14"/>
    </row>
    <row r="332" spans="1:11">
      <c r="A332" s="11"/>
      <c r="B332" s="11"/>
      <c r="C332" s="11"/>
      <c r="D332" s="11"/>
      <c r="E332" s="16"/>
      <c r="F332" s="17"/>
      <c r="G332" s="16"/>
      <c r="H332" s="14"/>
      <c r="K332" s="14"/>
    </row>
    <row r="333" spans="1:11">
      <c r="A333" s="11"/>
      <c r="B333" s="11"/>
      <c r="C333" s="11"/>
      <c r="D333" s="11"/>
      <c r="E333" s="16"/>
      <c r="F333" s="17"/>
      <c r="G333" s="16"/>
      <c r="H333" s="14"/>
      <c r="K333" s="14"/>
    </row>
    <row r="334" spans="1:11">
      <c r="A334" s="11"/>
      <c r="B334" s="11"/>
      <c r="C334" s="11"/>
      <c r="D334" s="11"/>
      <c r="E334" s="16"/>
      <c r="F334" s="17"/>
      <c r="G334" s="16"/>
      <c r="H334" s="14"/>
      <c r="K334" s="14"/>
    </row>
    <row r="335" spans="1:11">
      <c r="A335" s="11"/>
      <c r="B335" s="11"/>
      <c r="C335" s="11"/>
      <c r="D335" s="11"/>
      <c r="E335" s="16"/>
      <c r="F335" s="17"/>
      <c r="G335" s="16"/>
      <c r="H335" s="14"/>
      <c r="K335" s="14"/>
    </row>
    <row r="336" spans="1:11">
      <c r="A336" s="11"/>
      <c r="B336" s="11"/>
      <c r="C336" s="11"/>
      <c r="D336" s="11"/>
      <c r="E336" s="16"/>
      <c r="F336" s="17"/>
      <c r="G336" s="16"/>
      <c r="H336" s="14"/>
      <c r="K336" s="14"/>
    </row>
    <row r="337" spans="1:11">
      <c r="A337" s="11"/>
      <c r="B337" s="11"/>
      <c r="C337" s="11"/>
      <c r="D337" s="11"/>
      <c r="E337" s="16"/>
      <c r="F337" s="17"/>
      <c r="G337" s="16"/>
      <c r="H337" s="14"/>
      <c r="K337" s="14"/>
    </row>
    <row r="338" spans="1:11">
      <c r="A338" s="11"/>
      <c r="B338" s="11"/>
      <c r="C338" s="11"/>
      <c r="D338" s="11"/>
      <c r="E338" s="16"/>
      <c r="F338" s="17"/>
      <c r="G338" s="16"/>
      <c r="H338" s="14"/>
      <c r="K338" s="14"/>
    </row>
    <row r="339" spans="1:11">
      <c r="A339" s="11"/>
      <c r="B339" s="11"/>
      <c r="C339" s="11"/>
      <c r="D339" s="11"/>
      <c r="E339" s="16"/>
      <c r="F339" s="17"/>
      <c r="G339" s="16"/>
      <c r="H339" s="14"/>
      <c r="K339" s="14"/>
    </row>
    <row r="340" spans="1:11">
      <c r="A340" s="11"/>
      <c r="B340" s="11"/>
      <c r="C340" s="11"/>
      <c r="D340" s="11"/>
      <c r="E340" s="16"/>
      <c r="F340" s="17"/>
      <c r="G340" s="16"/>
      <c r="H340" s="14"/>
      <c r="K340" s="14"/>
    </row>
    <row r="341" spans="1:11">
      <c r="A341" s="11"/>
      <c r="B341" s="11"/>
      <c r="C341" s="11"/>
      <c r="D341" s="11"/>
      <c r="E341" s="16"/>
      <c r="F341" s="17"/>
      <c r="G341" s="16"/>
      <c r="H341" s="14"/>
      <c r="K341" s="14"/>
    </row>
    <row r="342" spans="1:11">
      <c r="A342" s="11"/>
      <c r="B342" s="11"/>
      <c r="C342" s="11"/>
      <c r="D342" s="11"/>
      <c r="E342" s="16"/>
      <c r="F342" s="17"/>
      <c r="G342" s="16"/>
      <c r="H342" s="14"/>
      <c r="K342" s="14"/>
    </row>
    <row r="343" spans="1:11">
      <c r="A343" s="11"/>
      <c r="B343" s="11"/>
      <c r="C343" s="11"/>
      <c r="D343" s="11"/>
      <c r="E343" s="16"/>
      <c r="F343" s="17"/>
      <c r="G343" s="16"/>
      <c r="H343" s="14"/>
      <c r="K343" s="14"/>
    </row>
    <row r="344" spans="1:11">
      <c r="A344" s="11"/>
      <c r="B344" s="11"/>
      <c r="C344" s="11"/>
      <c r="D344" s="11"/>
      <c r="E344" s="16"/>
      <c r="F344" s="17"/>
      <c r="G344" s="16"/>
      <c r="H344" s="14"/>
      <c r="K344" s="14"/>
    </row>
    <row r="345" spans="1:11">
      <c r="A345" s="11"/>
      <c r="B345" s="11"/>
      <c r="C345" s="11"/>
      <c r="D345" s="11"/>
      <c r="E345" s="16"/>
      <c r="F345" s="17"/>
      <c r="G345" s="16"/>
      <c r="H345" s="14"/>
      <c r="K345" s="14"/>
    </row>
    <row r="346" spans="1:11">
      <c r="A346" s="11"/>
      <c r="B346" s="11"/>
      <c r="C346" s="11"/>
      <c r="D346" s="11"/>
      <c r="E346" s="16"/>
      <c r="F346" s="17"/>
      <c r="G346" s="16"/>
      <c r="H346" s="14"/>
      <c r="K346" s="14"/>
    </row>
    <row r="347" spans="1:11">
      <c r="A347" s="11"/>
      <c r="B347" s="11"/>
      <c r="C347" s="11"/>
      <c r="D347" s="11"/>
      <c r="E347" s="16"/>
      <c r="F347" s="17"/>
      <c r="G347" s="16"/>
      <c r="H347" s="14"/>
      <c r="K347" s="14"/>
    </row>
    <row r="348" spans="1:11">
      <c r="A348" s="11"/>
      <c r="B348" s="11"/>
      <c r="C348" s="11"/>
      <c r="D348" s="11"/>
      <c r="E348" s="16"/>
      <c r="F348" s="17"/>
      <c r="G348" s="16"/>
      <c r="H348" s="14"/>
      <c r="K348" s="14"/>
    </row>
    <row r="349" spans="1:11">
      <c r="A349" s="11"/>
      <c r="B349" s="11"/>
      <c r="C349" s="11"/>
      <c r="D349" s="11"/>
      <c r="E349" s="16"/>
      <c r="F349" s="17"/>
      <c r="G349" s="16"/>
      <c r="H349" s="14"/>
      <c r="K349" s="14"/>
    </row>
    <row r="350" spans="1:11">
      <c r="A350" s="11"/>
      <c r="B350" s="11"/>
      <c r="C350" s="11"/>
      <c r="D350" s="11"/>
      <c r="E350" s="16"/>
      <c r="F350" s="17"/>
      <c r="G350" s="16"/>
      <c r="H350" s="14"/>
      <c r="K350" s="14"/>
    </row>
    <row r="351" spans="1:11">
      <c r="A351" s="11"/>
      <c r="B351" s="11"/>
      <c r="C351" s="11"/>
      <c r="D351" s="11"/>
      <c r="E351" s="16"/>
      <c r="F351" s="17"/>
      <c r="G351" s="16"/>
      <c r="H351" s="14"/>
      <c r="K351" s="14"/>
    </row>
    <row r="352" spans="1:11">
      <c r="A352" s="11"/>
      <c r="B352" s="11"/>
      <c r="C352" s="11"/>
      <c r="D352" s="11"/>
      <c r="E352" s="16"/>
      <c r="F352" s="17"/>
      <c r="G352" s="16"/>
      <c r="H352" s="14"/>
      <c r="K352" s="14"/>
    </row>
    <row r="353" spans="1:11">
      <c r="A353" s="11"/>
      <c r="B353" s="11"/>
      <c r="C353" s="11"/>
      <c r="D353" s="11"/>
      <c r="E353" s="16"/>
      <c r="F353" s="17"/>
      <c r="G353" s="16"/>
      <c r="H353" s="14"/>
      <c r="K353" s="14"/>
    </row>
    <row r="354" spans="1:11">
      <c r="A354" s="11"/>
      <c r="B354" s="11"/>
      <c r="C354" s="11"/>
      <c r="D354" s="11"/>
      <c r="E354" s="16"/>
      <c r="F354" s="17"/>
      <c r="G354" s="16"/>
      <c r="H354" s="14"/>
      <c r="K354" s="14"/>
    </row>
    <row r="355" spans="1:11">
      <c r="A355" s="11"/>
      <c r="B355" s="11"/>
      <c r="C355" s="11"/>
      <c r="D355" s="11"/>
      <c r="E355" s="16"/>
      <c r="F355" s="17"/>
      <c r="G355" s="16"/>
      <c r="H355" s="14"/>
      <c r="K355" s="14"/>
    </row>
    <row r="356" spans="1:11">
      <c r="A356" s="11"/>
      <c r="B356" s="11"/>
      <c r="C356" s="11"/>
      <c r="D356" s="11"/>
      <c r="E356" s="16"/>
      <c r="F356" s="17"/>
      <c r="G356" s="16"/>
      <c r="H356" s="14"/>
      <c r="K356" s="14"/>
    </row>
    <row r="357" spans="1:11">
      <c r="A357" s="11"/>
      <c r="B357" s="11"/>
      <c r="C357" s="11"/>
      <c r="D357" s="11"/>
      <c r="E357" s="16"/>
      <c r="F357" s="17"/>
      <c r="G357" s="16"/>
      <c r="H357" s="14"/>
      <c r="K357" s="14"/>
    </row>
    <row r="358" spans="1:11">
      <c r="A358" s="11"/>
      <c r="B358" s="11"/>
      <c r="C358" s="11"/>
      <c r="D358" s="11"/>
      <c r="E358" s="16"/>
      <c r="F358" s="17"/>
      <c r="G358" s="16"/>
      <c r="H358" s="14"/>
      <c r="K358" s="14"/>
    </row>
    <row r="359" spans="1:11">
      <c r="A359" s="11"/>
      <c r="B359" s="11"/>
      <c r="C359" s="11"/>
      <c r="D359" s="11"/>
      <c r="E359" s="16"/>
      <c r="F359" s="17"/>
      <c r="G359" s="16"/>
      <c r="H359" s="14"/>
      <c r="K359" s="14"/>
    </row>
    <row r="360" spans="1:11">
      <c r="A360" s="11"/>
      <c r="B360" s="11"/>
      <c r="C360" s="11"/>
      <c r="D360" s="11"/>
      <c r="E360" s="16"/>
      <c r="F360" s="17"/>
      <c r="G360" s="16"/>
      <c r="H360" s="14"/>
      <c r="K360" s="14"/>
    </row>
    <row r="361" spans="1:11">
      <c r="A361" s="11"/>
      <c r="B361" s="11"/>
      <c r="C361" s="11"/>
      <c r="D361" s="11"/>
      <c r="E361" s="16"/>
      <c r="F361" s="17"/>
      <c r="G361" s="16"/>
      <c r="H361" s="14"/>
      <c r="K361" s="14"/>
    </row>
    <row r="362" spans="1:11">
      <c r="A362" s="11"/>
      <c r="B362" s="11"/>
      <c r="C362" s="11"/>
      <c r="D362" s="11"/>
      <c r="E362" s="16"/>
      <c r="F362" s="17"/>
      <c r="G362" s="16"/>
      <c r="H362" s="14"/>
      <c r="K362" s="14"/>
    </row>
    <row r="363" spans="1:11">
      <c r="A363" s="11"/>
      <c r="B363" s="11"/>
      <c r="C363" s="11"/>
      <c r="D363" s="11"/>
      <c r="E363" s="16"/>
      <c r="F363" s="17"/>
      <c r="G363" s="16"/>
      <c r="H363" s="14"/>
      <c r="K363" s="14"/>
    </row>
    <row r="364" spans="1:11">
      <c r="A364" s="11"/>
      <c r="B364" s="11"/>
      <c r="C364" s="11"/>
      <c r="D364" s="11"/>
      <c r="E364" s="16"/>
      <c r="F364" s="17"/>
      <c r="G364" s="16"/>
      <c r="H364" s="14"/>
      <c r="K364" s="14"/>
    </row>
    <row r="365" spans="1:11">
      <c r="A365" s="11"/>
      <c r="B365" s="11"/>
      <c r="C365" s="11"/>
      <c r="D365" s="11"/>
      <c r="E365" s="16"/>
      <c r="F365" s="17"/>
      <c r="G365" s="16"/>
      <c r="H365" s="14"/>
      <c r="K365" s="14"/>
    </row>
    <row r="366" spans="1:11">
      <c r="A366" s="11"/>
      <c r="B366" s="11"/>
      <c r="C366" s="11"/>
      <c r="D366" s="11"/>
      <c r="E366" s="16"/>
      <c r="F366" s="17"/>
      <c r="G366" s="16"/>
      <c r="H366" s="14"/>
      <c r="K366" s="14"/>
    </row>
    <row r="367" spans="1:11">
      <c r="A367" s="11"/>
      <c r="B367" s="11"/>
      <c r="C367" s="11"/>
      <c r="D367" s="11"/>
      <c r="E367" s="16"/>
      <c r="F367" s="17"/>
      <c r="G367" s="16"/>
      <c r="H367" s="14"/>
      <c r="K367" s="14"/>
    </row>
    <row r="368" spans="1:11">
      <c r="A368" s="11"/>
      <c r="B368" s="11"/>
      <c r="C368" s="11"/>
      <c r="D368" s="11"/>
      <c r="E368" s="16"/>
      <c r="F368" s="17"/>
      <c r="G368" s="16"/>
      <c r="H368" s="14"/>
      <c r="K368" s="14"/>
    </row>
    <row r="369" spans="1:11">
      <c r="A369" s="11"/>
      <c r="B369" s="11"/>
      <c r="C369" s="11"/>
      <c r="D369" s="11"/>
      <c r="E369" s="16"/>
      <c r="F369" s="17"/>
      <c r="G369" s="16"/>
      <c r="H369" s="14"/>
      <c r="K369" s="14"/>
    </row>
    <row r="370" spans="1:11">
      <c r="A370" s="11"/>
      <c r="B370" s="11"/>
      <c r="C370" s="11"/>
      <c r="D370" s="11"/>
      <c r="E370" s="16"/>
      <c r="F370" s="17"/>
      <c r="G370" s="16"/>
      <c r="H370" s="14"/>
      <c r="K370" s="14"/>
    </row>
    <row r="371" spans="1:11">
      <c r="A371" s="11"/>
      <c r="B371" s="11"/>
      <c r="C371" s="11"/>
      <c r="D371" s="11"/>
      <c r="E371" s="16"/>
      <c r="F371" s="17"/>
      <c r="G371" s="16"/>
      <c r="H371" s="14"/>
      <c r="K371" s="14"/>
    </row>
    <row r="372" spans="1:11">
      <c r="A372" s="11"/>
      <c r="B372" s="11"/>
      <c r="C372" s="11"/>
      <c r="D372" s="11"/>
      <c r="E372" s="16"/>
      <c r="F372" s="17"/>
      <c r="G372" s="16"/>
      <c r="H372" s="14"/>
      <c r="K372" s="14"/>
    </row>
    <row r="373" spans="1:11">
      <c r="A373" s="11"/>
      <c r="B373" s="11"/>
      <c r="C373" s="11"/>
      <c r="D373" s="11"/>
      <c r="E373" s="16"/>
      <c r="F373" s="17"/>
      <c r="G373" s="16"/>
      <c r="H373" s="14"/>
      <c r="K373" s="14"/>
    </row>
    <row r="374" spans="1:11">
      <c r="A374" s="11"/>
      <c r="B374" s="11"/>
      <c r="C374" s="11"/>
      <c r="D374" s="11"/>
      <c r="E374" s="16"/>
      <c r="F374" s="17"/>
      <c r="G374" s="16"/>
      <c r="H374" s="14"/>
      <c r="K374" s="14"/>
    </row>
    <row r="375" spans="1:11">
      <c r="A375" s="11"/>
      <c r="B375" s="11"/>
      <c r="C375" s="11"/>
      <c r="D375" s="11"/>
      <c r="E375" s="16"/>
      <c r="F375" s="17"/>
      <c r="G375" s="16"/>
      <c r="H375" s="14"/>
      <c r="K375" s="14"/>
    </row>
    <row r="376" spans="1:11">
      <c r="A376" s="11"/>
      <c r="B376" s="11"/>
      <c r="C376" s="11"/>
      <c r="D376" s="11"/>
      <c r="E376" s="16"/>
      <c r="F376" s="17"/>
      <c r="G376" s="16"/>
      <c r="H376" s="14"/>
      <c r="K376" s="14"/>
    </row>
    <row r="377" spans="1:11">
      <c r="A377" s="11"/>
      <c r="B377" s="11"/>
      <c r="C377" s="11"/>
      <c r="D377" s="11"/>
      <c r="E377" s="16"/>
      <c r="F377" s="17"/>
      <c r="G377" s="16"/>
      <c r="H377" s="14"/>
      <c r="K377" s="14"/>
    </row>
    <row r="378" spans="1:11">
      <c r="A378" s="11"/>
      <c r="B378" s="11"/>
      <c r="C378" s="11"/>
      <c r="D378" s="11"/>
      <c r="E378" s="16"/>
      <c r="F378" s="17"/>
      <c r="G378" s="16"/>
      <c r="H378" s="14"/>
      <c r="K378" s="14"/>
    </row>
    <row r="379" spans="1:11">
      <c r="A379" s="11"/>
      <c r="B379" s="11"/>
      <c r="C379" s="11"/>
      <c r="D379" s="11"/>
      <c r="E379" s="16"/>
      <c r="F379" s="17"/>
      <c r="G379" s="16"/>
      <c r="H379" s="14"/>
      <c r="K379" s="14"/>
    </row>
    <row r="380" spans="1:11">
      <c r="A380" s="11"/>
      <c r="B380" s="11"/>
      <c r="C380" s="11"/>
      <c r="D380" s="11"/>
      <c r="E380" s="16"/>
      <c r="F380" s="17"/>
      <c r="G380" s="16"/>
      <c r="H380" s="14"/>
      <c r="K380" s="14"/>
    </row>
    <row r="381" spans="1:11">
      <c r="A381" s="11"/>
      <c r="B381" s="11"/>
      <c r="C381" s="11"/>
      <c r="D381" s="11"/>
      <c r="E381" s="16"/>
      <c r="F381" s="17"/>
      <c r="G381" s="16"/>
      <c r="H381" s="14"/>
      <c r="K381" s="14"/>
    </row>
    <row r="382" spans="1:11">
      <c r="A382" s="11"/>
      <c r="B382" s="11"/>
      <c r="C382" s="11"/>
      <c r="D382" s="11"/>
      <c r="E382" s="16"/>
      <c r="F382" s="17"/>
      <c r="G382" s="16"/>
      <c r="H382" s="14"/>
      <c r="K382" s="14"/>
    </row>
    <row r="383" spans="1:11">
      <c r="A383" s="11"/>
      <c r="B383" s="11"/>
      <c r="C383" s="11"/>
      <c r="D383" s="11"/>
      <c r="E383" s="16"/>
      <c r="F383" s="17"/>
      <c r="G383" s="16"/>
      <c r="H383" s="14"/>
      <c r="K383" s="14"/>
    </row>
    <row r="384" spans="1:11">
      <c r="A384" s="11"/>
      <c r="B384" s="11"/>
      <c r="C384" s="11"/>
      <c r="D384" s="11"/>
      <c r="E384" s="16"/>
      <c r="F384" s="17"/>
      <c r="G384" s="16"/>
      <c r="H384" s="14"/>
      <c r="K384" s="14"/>
    </row>
    <row r="385" spans="1:11">
      <c r="A385" s="11"/>
      <c r="B385" s="11"/>
      <c r="C385" s="11"/>
      <c r="D385" s="11"/>
      <c r="E385" s="16"/>
      <c r="F385" s="17"/>
      <c r="G385" s="16"/>
      <c r="H385" s="14"/>
      <c r="K385" s="14"/>
    </row>
    <row r="386" spans="1:11">
      <c r="A386" s="11"/>
      <c r="B386" s="11"/>
      <c r="C386" s="11"/>
      <c r="D386" s="11"/>
      <c r="E386" s="16"/>
      <c r="F386" s="17"/>
      <c r="G386" s="16"/>
      <c r="H386" s="14"/>
      <c r="K386" s="14"/>
    </row>
    <row r="387" spans="1:11">
      <c r="A387" s="11"/>
      <c r="B387" s="11"/>
      <c r="C387" s="11"/>
      <c r="D387" s="11"/>
      <c r="E387" s="16"/>
      <c r="F387" s="17"/>
      <c r="G387" s="16"/>
      <c r="H387" s="14"/>
      <c r="K387" s="14"/>
    </row>
    <row r="388" spans="1:11">
      <c r="A388" s="11"/>
      <c r="B388" s="11"/>
      <c r="C388" s="11"/>
      <c r="D388" s="11"/>
      <c r="E388" s="16"/>
      <c r="F388" s="17"/>
      <c r="G388" s="16"/>
      <c r="H388" s="14"/>
      <c r="K388" s="14"/>
    </row>
    <row r="389" spans="1:11">
      <c r="A389" s="11"/>
      <c r="B389" s="11"/>
      <c r="C389" s="11"/>
      <c r="D389" s="11"/>
      <c r="E389" s="16"/>
      <c r="F389" s="17"/>
      <c r="G389" s="16"/>
      <c r="H389" s="14"/>
      <c r="K389" s="14"/>
    </row>
    <row r="390" spans="1:11">
      <c r="A390" s="11"/>
      <c r="B390" s="11"/>
      <c r="C390" s="11"/>
      <c r="D390" s="11"/>
      <c r="E390" s="16"/>
      <c r="F390" s="17"/>
      <c r="G390" s="16"/>
      <c r="H390" s="14"/>
      <c r="K390" s="14"/>
    </row>
    <row r="391" spans="1:11">
      <c r="A391" s="11"/>
      <c r="B391" s="11"/>
      <c r="C391" s="11"/>
      <c r="D391" s="11"/>
      <c r="E391" s="16"/>
      <c r="F391" s="17"/>
      <c r="G391" s="16"/>
      <c r="H391" s="14"/>
      <c r="K391" s="14"/>
    </row>
    <row r="392" spans="1:11">
      <c r="A392" s="11"/>
      <c r="B392" s="11"/>
      <c r="C392" s="11"/>
      <c r="D392" s="11"/>
      <c r="E392" s="16"/>
      <c r="F392" s="17"/>
      <c r="G392" s="16"/>
      <c r="H392" s="14"/>
      <c r="K392" s="14"/>
    </row>
    <row r="393" spans="1:11">
      <c r="A393" s="11"/>
      <c r="B393" s="11"/>
      <c r="C393" s="11"/>
      <c r="D393" s="11"/>
      <c r="E393" s="16"/>
      <c r="F393" s="17"/>
      <c r="G393" s="16"/>
      <c r="H393" s="14"/>
      <c r="K393" s="14"/>
    </row>
    <row r="394" spans="1:11">
      <c r="A394" s="11"/>
      <c r="B394" s="11"/>
      <c r="C394" s="11"/>
      <c r="D394" s="11"/>
      <c r="E394" s="16"/>
      <c r="F394" s="17"/>
      <c r="G394" s="16"/>
      <c r="H394" s="14"/>
      <c r="K394" s="14"/>
    </row>
    <row r="395" spans="1:11">
      <c r="A395" s="11"/>
      <c r="B395" s="11"/>
      <c r="C395" s="11"/>
      <c r="D395" s="11"/>
      <c r="E395" s="16"/>
      <c r="F395" s="17"/>
      <c r="G395" s="16"/>
      <c r="H395" s="14"/>
      <c r="K395" s="14"/>
    </row>
    <row r="396" spans="1:11">
      <c r="A396" s="11"/>
      <c r="B396" s="11"/>
      <c r="C396" s="11"/>
      <c r="D396" s="11"/>
      <c r="E396" s="16"/>
      <c r="F396" s="17"/>
      <c r="G396" s="16"/>
      <c r="H396" s="14"/>
      <c r="K396" s="14"/>
    </row>
    <row r="397" spans="1:11">
      <c r="A397" s="11"/>
      <c r="B397" s="11"/>
      <c r="C397" s="11"/>
      <c r="D397" s="11"/>
      <c r="E397" s="16"/>
      <c r="F397" s="17"/>
      <c r="G397" s="16"/>
      <c r="H397" s="14"/>
      <c r="K397" s="14"/>
    </row>
    <row r="398" spans="1:11">
      <c r="A398" s="11"/>
      <c r="B398" s="11"/>
      <c r="C398" s="11"/>
      <c r="D398" s="11"/>
      <c r="E398" s="16"/>
      <c r="F398" s="17"/>
      <c r="G398" s="16"/>
      <c r="H398" s="14"/>
      <c r="K398" s="14"/>
    </row>
    <row r="399" spans="1:11">
      <c r="A399" s="11"/>
      <c r="B399" s="11"/>
      <c r="C399" s="11"/>
      <c r="D399" s="11"/>
      <c r="E399" s="16"/>
      <c r="F399" s="17"/>
      <c r="G399" s="16"/>
      <c r="H399" s="14"/>
      <c r="K399" s="14"/>
    </row>
    <row r="400" spans="1:11">
      <c r="A400" s="11"/>
      <c r="B400" s="11"/>
      <c r="C400" s="11"/>
      <c r="D400" s="11"/>
      <c r="E400" s="16"/>
      <c r="F400" s="17"/>
      <c r="G400" s="16"/>
      <c r="H400" s="14"/>
      <c r="K400" s="14"/>
    </row>
    <row r="401" spans="1:11">
      <c r="A401" s="11"/>
      <c r="B401" s="11"/>
      <c r="C401" s="11"/>
      <c r="D401" s="11"/>
      <c r="E401" s="16"/>
      <c r="F401" s="17"/>
      <c r="G401" s="16"/>
      <c r="H401" s="14"/>
      <c r="K401" s="14"/>
    </row>
    <row r="402" spans="1:11">
      <c r="A402" s="11"/>
      <c r="B402" s="11"/>
      <c r="C402" s="11"/>
      <c r="D402" s="11"/>
      <c r="E402" s="16"/>
      <c r="F402" s="17"/>
      <c r="G402" s="16"/>
      <c r="H402" s="14"/>
      <c r="K402" s="14"/>
    </row>
    <row r="403" spans="1:11">
      <c r="A403" s="11"/>
      <c r="B403" s="11"/>
      <c r="C403" s="11"/>
      <c r="D403" s="11"/>
      <c r="E403" s="16"/>
      <c r="F403" s="17"/>
      <c r="G403" s="16"/>
      <c r="H403" s="14"/>
      <c r="K403" s="14"/>
    </row>
    <row r="404" spans="1:11">
      <c r="A404" s="11"/>
      <c r="B404" s="11"/>
      <c r="C404" s="11"/>
      <c r="D404" s="11"/>
      <c r="E404" s="16"/>
      <c r="F404" s="17"/>
      <c r="G404" s="16"/>
      <c r="H404" s="14"/>
      <c r="K404" s="14"/>
    </row>
    <row r="405" spans="1:11">
      <c r="A405" s="11"/>
      <c r="B405" s="11"/>
      <c r="C405" s="11"/>
      <c r="D405" s="11"/>
      <c r="E405" s="16"/>
      <c r="F405" s="17"/>
      <c r="G405" s="16"/>
      <c r="H405" s="14"/>
      <c r="K405" s="14"/>
    </row>
    <row r="406" spans="1:11">
      <c r="A406" s="11"/>
      <c r="B406" s="11"/>
      <c r="C406" s="11"/>
      <c r="D406" s="11"/>
      <c r="E406" s="16"/>
      <c r="F406" s="17"/>
      <c r="G406" s="16"/>
      <c r="H406" s="14"/>
      <c r="K406" s="14"/>
    </row>
    <row r="407" spans="1:11">
      <c r="A407" s="11"/>
      <c r="B407" s="11"/>
      <c r="C407" s="11"/>
      <c r="D407" s="11"/>
      <c r="E407" s="16"/>
      <c r="F407" s="17"/>
      <c r="G407" s="16"/>
      <c r="H407" s="14"/>
      <c r="K407" s="14"/>
    </row>
    <row r="408" spans="1:11">
      <c r="A408" s="11"/>
      <c r="B408" s="11"/>
      <c r="C408" s="11"/>
      <c r="D408" s="11"/>
      <c r="E408" s="16"/>
      <c r="F408" s="17"/>
      <c r="G408" s="16"/>
      <c r="H408" s="14"/>
      <c r="K408" s="14"/>
    </row>
    <row r="409" spans="1:11">
      <c r="A409" s="11"/>
      <c r="B409" s="11"/>
      <c r="C409" s="11"/>
      <c r="D409" s="11"/>
      <c r="E409" s="16"/>
      <c r="F409" s="17"/>
      <c r="G409" s="16"/>
      <c r="H409" s="14"/>
      <c r="K409" s="14"/>
    </row>
    <row r="410" spans="1:11">
      <c r="A410" s="11"/>
      <c r="B410" s="11"/>
      <c r="C410" s="11"/>
      <c r="D410" s="11"/>
      <c r="E410" s="16"/>
      <c r="F410" s="17"/>
      <c r="G410" s="16"/>
      <c r="H410" s="14"/>
      <c r="K410" s="14"/>
    </row>
    <row r="411" spans="1:11">
      <c r="A411" s="11"/>
      <c r="B411" s="11"/>
      <c r="C411" s="11"/>
      <c r="D411" s="11"/>
      <c r="E411" s="16"/>
      <c r="F411" s="17"/>
      <c r="G411" s="16"/>
      <c r="H411" s="14"/>
      <c r="K411" s="14"/>
    </row>
    <row r="412" spans="1:11">
      <c r="A412" s="11"/>
      <c r="B412" s="11"/>
      <c r="C412" s="11"/>
      <c r="D412" s="11"/>
      <c r="E412" s="16"/>
      <c r="F412" s="17"/>
      <c r="G412" s="16"/>
      <c r="H412" s="14"/>
      <c r="K412" s="14"/>
    </row>
    <row r="413" spans="1:11">
      <c r="A413" s="11"/>
      <c r="B413" s="11"/>
      <c r="C413" s="11"/>
      <c r="D413" s="11"/>
      <c r="E413" s="16"/>
      <c r="F413" s="17"/>
      <c r="G413" s="16"/>
      <c r="H413" s="14"/>
      <c r="K413" s="14"/>
    </row>
    <row r="414" spans="1:11">
      <c r="A414" s="11"/>
      <c r="B414" s="11"/>
      <c r="C414" s="11"/>
      <c r="D414" s="11"/>
      <c r="E414" s="16"/>
      <c r="F414" s="17"/>
      <c r="G414" s="16"/>
      <c r="H414" s="14"/>
      <c r="K414" s="14"/>
    </row>
    <row r="415" spans="1:11">
      <c r="A415" s="11"/>
      <c r="B415" s="11"/>
      <c r="C415" s="11"/>
      <c r="D415" s="11"/>
      <c r="E415" s="16"/>
      <c r="F415" s="17"/>
      <c r="G415" s="16"/>
      <c r="H415" s="14"/>
      <c r="K415" s="14"/>
    </row>
    <row r="416" spans="1:11">
      <c r="A416" s="11"/>
      <c r="B416" s="11"/>
      <c r="C416" s="11"/>
      <c r="D416" s="11"/>
      <c r="E416" s="16"/>
      <c r="F416" s="17"/>
      <c r="G416" s="16"/>
      <c r="H416" s="14"/>
      <c r="K416" s="14"/>
    </row>
    <row r="417" spans="1:11">
      <c r="A417" s="11"/>
      <c r="B417" s="11"/>
      <c r="C417" s="11"/>
      <c r="D417" s="11"/>
      <c r="E417" s="16"/>
      <c r="F417" s="17"/>
      <c r="G417" s="16"/>
      <c r="H417" s="14"/>
      <c r="K417" s="14"/>
    </row>
    <row r="418" spans="1:11">
      <c r="A418" s="11"/>
      <c r="B418" s="11"/>
      <c r="C418" s="11"/>
      <c r="D418" s="11"/>
      <c r="E418" s="16"/>
      <c r="F418" s="17"/>
      <c r="G418" s="16"/>
      <c r="H418" s="14"/>
      <c r="K418" s="14"/>
    </row>
    <row r="419" spans="1:11">
      <c r="A419" s="11"/>
      <c r="B419" s="11"/>
      <c r="C419" s="11"/>
      <c r="D419" s="11"/>
      <c r="E419" s="16"/>
      <c r="F419" s="17"/>
      <c r="G419" s="16"/>
      <c r="H419" s="14"/>
      <c r="K419" s="14"/>
    </row>
    <row r="420" spans="1:11">
      <c r="A420" s="11"/>
      <c r="B420" s="11"/>
      <c r="C420" s="11"/>
      <c r="D420" s="11"/>
      <c r="E420" s="16"/>
      <c r="F420" s="17"/>
      <c r="G420" s="16"/>
      <c r="H420" s="14"/>
      <c r="K420" s="14"/>
    </row>
    <row r="421" spans="1:11">
      <c r="A421" s="11"/>
      <c r="B421" s="11"/>
      <c r="C421" s="11"/>
      <c r="D421" s="11"/>
      <c r="E421" s="16"/>
      <c r="F421" s="17"/>
      <c r="G421" s="16"/>
      <c r="H421" s="14"/>
      <c r="K421" s="14"/>
    </row>
    <row r="422" spans="1:11">
      <c r="A422" s="11"/>
      <c r="B422" s="11"/>
      <c r="C422" s="11"/>
      <c r="D422" s="11"/>
      <c r="E422" s="16"/>
      <c r="F422" s="17"/>
      <c r="G422" s="16"/>
      <c r="H422" s="14"/>
      <c r="K422" s="14"/>
    </row>
    <row r="423" spans="1:11">
      <c r="A423" s="11"/>
      <c r="B423" s="11"/>
      <c r="C423" s="11"/>
      <c r="D423" s="11"/>
      <c r="E423" s="16"/>
      <c r="F423" s="17"/>
      <c r="G423" s="16"/>
      <c r="H423" s="14"/>
      <c r="K423" s="14"/>
    </row>
    <row r="424" spans="1:11">
      <c r="A424" s="11"/>
      <c r="B424" s="11"/>
      <c r="C424" s="11"/>
      <c r="D424" s="11"/>
      <c r="E424" s="16"/>
      <c r="F424" s="17"/>
      <c r="G424" s="16"/>
      <c r="H424" s="14"/>
      <c r="K424" s="14"/>
    </row>
    <row r="425" spans="1:11">
      <c r="A425" s="11"/>
      <c r="B425" s="11"/>
      <c r="C425" s="11"/>
      <c r="D425" s="11"/>
      <c r="E425" s="16"/>
      <c r="F425" s="17"/>
      <c r="G425" s="16"/>
      <c r="H425" s="14"/>
      <c r="K425" s="14"/>
    </row>
    <row r="426" spans="1:11">
      <c r="A426" s="11"/>
      <c r="B426" s="11"/>
      <c r="C426" s="11"/>
      <c r="D426" s="11"/>
      <c r="E426" s="16"/>
      <c r="F426" s="17"/>
      <c r="G426" s="16"/>
      <c r="H426" s="14"/>
      <c r="K426" s="14"/>
    </row>
    <row r="427" spans="1:11">
      <c r="A427" s="11"/>
      <c r="B427" s="11"/>
      <c r="C427" s="11"/>
      <c r="D427" s="11"/>
      <c r="E427" s="16"/>
      <c r="F427" s="17"/>
      <c r="G427" s="16"/>
      <c r="H427" s="14"/>
      <c r="K427" s="14"/>
    </row>
    <row r="428" spans="1:11">
      <c r="A428" s="11"/>
      <c r="B428" s="11"/>
      <c r="C428" s="11"/>
      <c r="D428" s="11"/>
      <c r="E428" s="16"/>
      <c r="F428" s="17"/>
      <c r="G428" s="16"/>
      <c r="H428" s="14"/>
      <c r="K428" s="14"/>
    </row>
    <row r="429" spans="1:11">
      <c r="A429" s="11"/>
      <c r="B429" s="11"/>
      <c r="C429" s="11"/>
      <c r="D429" s="11"/>
      <c r="E429" s="16"/>
      <c r="F429" s="17"/>
      <c r="G429" s="16"/>
      <c r="H429" s="14"/>
      <c r="K429" s="14"/>
    </row>
    <row r="430" spans="1:11">
      <c r="A430" s="11"/>
      <c r="B430" s="11"/>
      <c r="C430" s="11"/>
      <c r="D430" s="11"/>
      <c r="E430" s="16"/>
      <c r="F430" s="17"/>
      <c r="G430" s="16"/>
      <c r="H430" s="14"/>
      <c r="K430" s="14"/>
    </row>
    <row r="431" spans="1:11">
      <c r="A431" s="11"/>
      <c r="B431" s="11"/>
      <c r="C431" s="11"/>
      <c r="D431" s="11"/>
      <c r="E431" s="16"/>
      <c r="F431" s="17"/>
      <c r="G431" s="16"/>
      <c r="H431" s="14"/>
      <c r="K431" s="14"/>
    </row>
    <row r="432" spans="1:11">
      <c r="A432" s="11"/>
      <c r="B432" s="11"/>
      <c r="C432" s="11"/>
      <c r="D432" s="11"/>
      <c r="E432" s="16"/>
      <c r="F432" s="17"/>
      <c r="G432" s="16"/>
      <c r="H432" s="14"/>
      <c r="K432" s="14"/>
    </row>
    <row r="433" spans="1:11">
      <c r="A433" s="11"/>
      <c r="B433" s="11"/>
      <c r="C433" s="11"/>
      <c r="D433" s="11"/>
      <c r="E433" s="16"/>
      <c r="F433" s="17"/>
      <c r="G433" s="16"/>
      <c r="H433" s="14"/>
      <c r="K433" s="14"/>
    </row>
    <row r="434" spans="1:11">
      <c r="A434" s="11"/>
      <c r="B434" s="11"/>
      <c r="C434" s="11"/>
      <c r="D434" s="11"/>
      <c r="E434" s="16"/>
      <c r="F434" s="17"/>
      <c r="G434" s="16"/>
      <c r="H434" s="14"/>
      <c r="K434" s="14"/>
    </row>
    <row r="435" spans="1:11">
      <c r="A435" s="11"/>
      <c r="B435" s="11"/>
      <c r="C435" s="11"/>
      <c r="D435" s="11"/>
      <c r="E435" s="16"/>
      <c r="F435" s="17"/>
      <c r="G435" s="16"/>
      <c r="H435" s="14"/>
      <c r="K435" s="14"/>
    </row>
    <row r="436" spans="1:11">
      <c r="A436" s="11"/>
      <c r="B436" s="11"/>
      <c r="C436" s="11"/>
      <c r="D436" s="11"/>
      <c r="E436" s="16"/>
      <c r="F436" s="17"/>
      <c r="G436" s="16"/>
      <c r="H436" s="14"/>
      <c r="K436" s="14"/>
    </row>
    <row r="437" spans="1:11">
      <c r="A437" s="11"/>
      <c r="B437" s="11"/>
      <c r="C437" s="11"/>
      <c r="D437" s="11"/>
      <c r="E437" s="16"/>
      <c r="F437" s="17"/>
      <c r="G437" s="16"/>
      <c r="H437" s="14"/>
      <c r="K437" s="14"/>
    </row>
    <row r="438" spans="1:11">
      <c r="A438" s="11"/>
      <c r="B438" s="11"/>
      <c r="C438" s="11"/>
      <c r="D438" s="11"/>
      <c r="E438" s="16"/>
      <c r="F438" s="17"/>
      <c r="G438" s="16"/>
      <c r="H438" s="14"/>
      <c r="K438" s="14"/>
    </row>
    <row r="439" spans="1:11">
      <c r="A439" s="11"/>
      <c r="B439" s="11"/>
      <c r="C439" s="11"/>
      <c r="D439" s="11"/>
      <c r="E439" s="16"/>
      <c r="F439" s="17"/>
      <c r="G439" s="16"/>
      <c r="H439" s="14"/>
      <c r="K439" s="14"/>
    </row>
    <row r="440" spans="1:11">
      <c r="A440" s="11"/>
      <c r="B440" s="11"/>
      <c r="C440" s="11"/>
      <c r="D440" s="11"/>
      <c r="E440" s="16"/>
      <c r="F440" s="17"/>
      <c r="G440" s="16"/>
      <c r="H440" s="14"/>
      <c r="K440" s="14"/>
    </row>
    <row r="441" spans="1:11">
      <c r="A441" s="11"/>
      <c r="B441" s="11"/>
      <c r="C441" s="11"/>
      <c r="D441" s="11"/>
      <c r="E441" s="16"/>
      <c r="F441" s="17"/>
      <c r="G441" s="16"/>
      <c r="H441" s="14"/>
      <c r="K441" s="14"/>
    </row>
    <row r="442" spans="1:11">
      <c r="A442" s="11"/>
      <c r="B442" s="11"/>
      <c r="C442" s="11"/>
      <c r="D442" s="11"/>
      <c r="E442" s="16"/>
      <c r="F442" s="17"/>
      <c r="G442" s="16"/>
      <c r="H442" s="14"/>
      <c r="K442" s="14"/>
    </row>
    <row r="443" spans="1:11">
      <c r="A443" s="11"/>
      <c r="B443" s="11"/>
      <c r="C443" s="11"/>
      <c r="D443" s="11"/>
      <c r="E443" s="16"/>
      <c r="F443" s="17"/>
      <c r="G443" s="16"/>
      <c r="H443" s="14"/>
      <c r="K443" s="14"/>
    </row>
    <row r="444" spans="1:11">
      <c r="A444" s="11"/>
      <c r="B444" s="11"/>
      <c r="C444" s="11"/>
      <c r="D444" s="11"/>
      <c r="E444" s="16"/>
      <c r="F444" s="17"/>
      <c r="G444" s="16"/>
      <c r="H444" s="14"/>
      <c r="K444" s="14"/>
    </row>
    <row r="445" spans="1:11">
      <c r="A445" s="11"/>
      <c r="B445" s="11"/>
      <c r="C445" s="11"/>
      <c r="D445" s="11"/>
      <c r="E445" s="16"/>
      <c r="F445" s="17"/>
      <c r="G445" s="16"/>
      <c r="H445" s="14"/>
      <c r="K445" s="14"/>
    </row>
    <row r="446" spans="1:11">
      <c r="A446" s="11"/>
      <c r="B446" s="11"/>
      <c r="C446" s="11"/>
      <c r="D446" s="11"/>
      <c r="E446" s="16"/>
      <c r="F446" s="17"/>
      <c r="G446" s="16"/>
      <c r="H446" s="14"/>
      <c r="K446" s="14"/>
    </row>
    <row r="447" spans="1:11">
      <c r="A447" s="11"/>
      <c r="B447" s="11"/>
      <c r="C447" s="11"/>
      <c r="D447" s="11"/>
      <c r="E447" s="16"/>
      <c r="F447" s="17"/>
      <c r="G447" s="16"/>
      <c r="H447" s="14"/>
      <c r="K447" s="14"/>
    </row>
    <row r="448" spans="1:11">
      <c r="A448" s="11"/>
      <c r="B448" s="11"/>
      <c r="C448" s="11"/>
      <c r="D448" s="11"/>
      <c r="E448" s="16"/>
      <c r="F448" s="17"/>
      <c r="G448" s="16"/>
      <c r="H448" s="14"/>
      <c r="K448" s="14"/>
    </row>
    <row r="449" spans="1:11">
      <c r="A449" s="11"/>
      <c r="B449" s="11"/>
      <c r="C449" s="11"/>
      <c r="D449" s="11"/>
      <c r="E449" s="16"/>
      <c r="F449" s="17"/>
      <c r="G449" s="16"/>
      <c r="H449" s="14"/>
      <c r="K449" s="14"/>
    </row>
    <row r="450" spans="1:11">
      <c r="A450" s="11"/>
      <c r="B450" s="11"/>
      <c r="C450" s="11"/>
      <c r="D450" s="11"/>
      <c r="E450" s="16"/>
      <c r="F450" s="17"/>
      <c r="G450" s="16"/>
      <c r="H450" s="14"/>
      <c r="K450" s="14"/>
    </row>
    <row r="451" spans="1:11">
      <c r="A451" s="11"/>
      <c r="B451" s="11"/>
      <c r="C451" s="11"/>
      <c r="D451" s="11"/>
      <c r="E451" s="16"/>
      <c r="F451" s="17"/>
      <c r="G451" s="16"/>
      <c r="H451" s="14"/>
      <c r="K451" s="14"/>
    </row>
    <row r="452" spans="1:11">
      <c r="A452" s="11"/>
      <c r="B452" s="11"/>
      <c r="C452" s="11"/>
      <c r="D452" s="11"/>
      <c r="E452" s="16"/>
      <c r="F452" s="17"/>
      <c r="G452" s="16"/>
      <c r="H452" s="14"/>
      <c r="K452" s="14"/>
    </row>
    <row r="453" spans="1:11">
      <c r="A453" s="11"/>
      <c r="B453" s="11"/>
      <c r="C453" s="11"/>
      <c r="D453" s="11"/>
      <c r="E453" s="16"/>
      <c r="F453" s="17"/>
      <c r="G453" s="16"/>
      <c r="H453" s="14"/>
      <c r="K453" s="14"/>
    </row>
    <row r="454" spans="1:11">
      <c r="A454" s="11"/>
      <c r="B454" s="11"/>
      <c r="C454" s="11"/>
      <c r="D454" s="11"/>
      <c r="E454" s="16"/>
      <c r="F454" s="17"/>
      <c r="G454" s="16"/>
      <c r="H454" s="14"/>
      <c r="K454" s="14"/>
    </row>
    <row r="455" spans="1:11">
      <c r="A455" s="11"/>
      <c r="B455" s="11"/>
      <c r="C455" s="11"/>
      <c r="D455" s="11"/>
      <c r="E455" s="16"/>
      <c r="F455" s="17"/>
      <c r="G455" s="16"/>
      <c r="H455" s="14"/>
      <c r="K455" s="14"/>
    </row>
    <row r="456" spans="1:11">
      <c r="A456" s="11"/>
      <c r="B456" s="11"/>
      <c r="C456" s="11"/>
      <c r="D456" s="11"/>
      <c r="E456" s="16"/>
      <c r="F456" s="17"/>
      <c r="G456" s="16"/>
      <c r="H456" s="14"/>
      <c r="K456" s="14"/>
    </row>
    <row r="457" spans="1:11">
      <c r="A457" s="11"/>
      <c r="B457" s="11"/>
      <c r="C457" s="11"/>
      <c r="D457" s="11"/>
      <c r="E457" s="16"/>
      <c r="F457" s="17"/>
      <c r="G457" s="16"/>
      <c r="H457" s="14"/>
      <c r="K457" s="14"/>
    </row>
    <row r="458" spans="1:11">
      <c r="A458" s="11"/>
      <c r="B458" s="11"/>
      <c r="C458" s="11"/>
      <c r="D458" s="11"/>
      <c r="E458" s="16"/>
      <c r="F458" s="17"/>
      <c r="G458" s="16"/>
      <c r="H458" s="14"/>
      <c r="K458" s="14"/>
    </row>
    <row r="459" spans="1:11">
      <c r="A459" s="11"/>
      <c r="B459" s="11"/>
      <c r="C459" s="11"/>
      <c r="D459" s="11"/>
      <c r="E459" s="16"/>
      <c r="F459" s="17"/>
      <c r="G459" s="16"/>
      <c r="H459" s="14"/>
      <c r="K459" s="14"/>
    </row>
    <row r="460" spans="1:11">
      <c r="A460" s="11"/>
      <c r="B460" s="11"/>
      <c r="C460" s="11"/>
      <c r="D460" s="11"/>
      <c r="E460" s="16"/>
      <c r="F460" s="17"/>
      <c r="G460" s="16"/>
      <c r="H460" s="14"/>
      <c r="K460" s="14"/>
    </row>
    <row r="461" spans="1:11">
      <c r="A461" s="11"/>
      <c r="B461" s="11"/>
      <c r="C461" s="11"/>
      <c r="D461" s="11"/>
      <c r="E461" s="16"/>
      <c r="F461" s="17"/>
      <c r="G461" s="16"/>
      <c r="H461" s="14"/>
      <c r="K461" s="14"/>
    </row>
    <row r="462" spans="1:11">
      <c r="A462" s="11"/>
      <c r="B462" s="11"/>
      <c r="C462" s="11"/>
      <c r="D462" s="11"/>
      <c r="E462" s="16"/>
      <c r="F462" s="17"/>
      <c r="G462" s="16"/>
      <c r="H462" s="14"/>
      <c r="K462" s="14"/>
    </row>
    <row r="463" spans="1:11">
      <c r="A463" s="11"/>
      <c r="B463" s="11"/>
      <c r="C463" s="11"/>
      <c r="D463" s="11"/>
      <c r="E463" s="16"/>
      <c r="F463" s="17"/>
      <c r="G463" s="16"/>
      <c r="H463" s="14"/>
      <c r="K463" s="14"/>
    </row>
    <row r="464" spans="1:11">
      <c r="A464" s="11"/>
      <c r="B464" s="11"/>
      <c r="C464" s="11"/>
      <c r="D464" s="11"/>
      <c r="E464" s="16"/>
      <c r="F464" s="17"/>
      <c r="G464" s="16"/>
      <c r="H464" s="14"/>
      <c r="K464" s="14"/>
    </row>
    <row r="465" spans="1:11">
      <c r="A465" s="11"/>
      <c r="B465" s="11"/>
      <c r="C465" s="11"/>
      <c r="D465" s="11"/>
      <c r="E465" s="16"/>
      <c r="F465" s="17"/>
      <c r="G465" s="16"/>
      <c r="H465" s="14"/>
      <c r="K465" s="14"/>
    </row>
    <row r="466" spans="1:11">
      <c r="A466" s="11"/>
      <c r="B466" s="11"/>
      <c r="C466" s="11"/>
      <c r="D466" s="11"/>
      <c r="E466" s="16"/>
      <c r="F466" s="17"/>
      <c r="G466" s="16"/>
      <c r="H466" s="14"/>
      <c r="K466" s="14"/>
    </row>
    <row r="467" spans="1:11">
      <c r="A467" s="11"/>
      <c r="B467" s="11"/>
      <c r="C467" s="11"/>
      <c r="D467" s="11"/>
      <c r="E467" s="16"/>
      <c r="F467" s="17"/>
      <c r="G467" s="16"/>
      <c r="H467" s="14"/>
      <c r="K467" s="14"/>
    </row>
    <row r="468" spans="1:11">
      <c r="A468" s="11"/>
      <c r="B468" s="11"/>
      <c r="C468" s="11"/>
      <c r="D468" s="11"/>
      <c r="E468" s="16"/>
      <c r="F468" s="17"/>
      <c r="G468" s="16"/>
      <c r="H468" s="14"/>
      <c r="K468" s="14"/>
    </row>
    <row r="469" spans="1:11">
      <c r="A469" s="11"/>
      <c r="B469" s="11"/>
      <c r="C469" s="11"/>
      <c r="D469" s="11"/>
      <c r="E469" s="16"/>
      <c r="F469" s="17"/>
      <c r="G469" s="16"/>
      <c r="H469" s="14"/>
      <c r="K469" s="14"/>
    </row>
    <row r="470" spans="1:11">
      <c r="A470" s="11"/>
      <c r="B470" s="11"/>
      <c r="C470" s="11"/>
      <c r="D470" s="11"/>
      <c r="E470" s="16"/>
      <c r="F470" s="17"/>
      <c r="G470" s="16"/>
      <c r="H470" s="14"/>
      <c r="K470" s="14"/>
    </row>
    <row r="471" spans="1:11">
      <c r="A471" s="11"/>
      <c r="B471" s="11"/>
      <c r="C471" s="11"/>
      <c r="D471" s="11"/>
      <c r="E471" s="16"/>
      <c r="F471" s="17"/>
      <c r="G471" s="16"/>
      <c r="H471" s="14"/>
      <c r="K471" s="14"/>
    </row>
    <row r="472" spans="1:11">
      <c r="A472" s="11"/>
      <c r="B472" s="11"/>
      <c r="C472" s="11"/>
      <c r="D472" s="11"/>
      <c r="E472" s="16"/>
      <c r="F472" s="17"/>
      <c r="G472" s="16"/>
      <c r="H472" s="14"/>
      <c r="K472" s="14"/>
    </row>
    <row r="473" spans="1:11">
      <c r="A473" s="11"/>
      <c r="B473" s="11"/>
      <c r="C473" s="11"/>
      <c r="D473" s="11"/>
      <c r="E473" s="16"/>
      <c r="F473" s="17"/>
      <c r="G473" s="16"/>
      <c r="H473" s="14"/>
      <c r="K473" s="14"/>
    </row>
    <row r="474" spans="1:11">
      <c r="A474" s="11"/>
      <c r="B474" s="11"/>
      <c r="C474" s="11"/>
      <c r="D474" s="11"/>
      <c r="E474" s="16"/>
      <c r="F474" s="17"/>
      <c r="G474" s="16"/>
      <c r="H474" s="14"/>
      <c r="K474" s="14"/>
    </row>
    <row r="475" spans="1:11">
      <c r="A475" s="11"/>
      <c r="B475" s="11"/>
      <c r="C475" s="11"/>
      <c r="D475" s="11"/>
      <c r="E475" s="16"/>
      <c r="F475" s="17"/>
      <c r="G475" s="16"/>
      <c r="H475" s="14"/>
      <c r="K475" s="14"/>
    </row>
    <row r="476" spans="1:11">
      <c r="A476" s="11"/>
      <c r="B476" s="11"/>
      <c r="C476" s="11"/>
      <c r="D476" s="11"/>
      <c r="E476" s="16"/>
      <c r="F476" s="17"/>
      <c r="G476" s="16"/>
      <c r="H476" s="14"/>
      <c r="K476" s="14"/>
    </row>
    <row r="477" spans="1:11">
      <c r="A477" s="11"/>
      <c r="B477" s="11"/>
      <c r="C477" s="11"/>
      <c r="D477" s="11"/>
      <c r="E477" s="16"/>
      <c r="F477" s="17"/>
      <c r="G477" s="16"/>
      <c r="H477" s="14"/>
      <c r="K477" s="14"/>
    </row>
    <row r="478" spans="1:11">
      <c r="A478" s="11"/>
      <c r="B478" s="11"/>
      <c r="C478" s="11"/>
      <c r="D478" s="11"/>
      <c r="E478" s="16"/>
      <c r="F478" s="17"/>
      <c r="G478" s="16"/>
      <c r="H478" s="14"/>
      <c r="K478" s="14"/>
    </row>
    <row r="479" spans="1:11">
      <c r="A479" s="11"/>
      <c r="B479" s="11"/>
      <c r="C479" s="11"/>
      <c r="D479" s="11"/>
      <c r="E479" s="16"/>
      <c r="F479" s="17"/>
      <c r="G479" s="16"/>
      <c r="H479" s="14"/>
      <c r="K479" s="14"/>
    </row>
    <row r="480" spans="1:11">
      <c r="A480" s="11"/>
      <c r="B480" s="11"/>
      <c r="C480" s="11"/>
      <c r="D480" s="11"/>
      <c r="E480" s="16"/>
      <c r="F480" s="17"/>
      <c r="G480" s="16"/>
      <c r="H480" s="14"/>
      <c r="K480" s="14"/>
    </row>
    <row r="481" spans="1:11">
      <c r="A481" s="11"/>
      <c r="B481" s="11"/>
      <c r="C481" s="11"/>
      <c r="D481" s="11"/>
      <c r="E481" s="16"/>
      <c r="F481" s="17"/>
      <c r="G481" s="16"/>
      <c r="H481" s="14"/>
      <c r="K481" s="14"/>
    </row>
    <row r="482" spans="1:11">
      <c r="A482" s="11"/>
      <c r="B482" s="11"/>
      <c r="C482" s="11"/>
      <c r="D482" s="11"/>
      <c r="E482" s="16"/>
      <c r="F482" s="17"/>
      <c r="G482" s="16"/>
      <c r="H482" s="14"/>
      <c r="K482" s="14"/>
    </row>
    <row r="483" spans="1:11">
      <c r="A483" s="11"/>
      <c r="B483" s="11"/>
      <c r="C483" s="11"/>
      <c r="D483" s="11"/>
      <c r="E483" s="16"/>
      <c r="F483" s="17"/>
      <c r="G483" s="16"/>
      <c r="H483" s="14"/>
      <c r="K483" s="14"/>
    </row>
    <row r="484" spans="1:11">
      <c r="A484" s="11"/>
      <c r="B484" s="11"/>
      <c r="C484" s="11"/>
      <c r="D484" s="11"/>
      <c r="E484" s="16"/>
      <c r="F484" s="17"/>
      <c r="G484" s="16"/>
      <c r="H484" s="14"/>
      <c r="K484" s="14"/>
    </row>
    <row r="485" spans="1:11">
      <c r="A485" s="11"/>
      <c r="B485" s="11"/>
      <c r="C485" s="11"/>
      <c r="D485" s="11"/>
      <c r="E485" s="16"/>
      <c r="F485" s="17"/>
      <c r="G485" s="16"/>
      <c r="H485" s="14"/>
      <c r="K485" s="14"/>
    </row>
    <row r="486" spans="1:11">
      <c r="A486" s="11"/>
      <c r="B486" s="11"/>
      <c r="C486" s="11"/>
      <c r="D486" s="11"/>
      <c r="E486" s="16"/>
      <c r="F486" s="17"/>
      <c r="G486" s="16"/>
      <c r="H486" s="14"/>
      <c r="K486" s="14"/>
    </row>
    <row r="487" spans="1:11">
      <c r="A487" s="11"/>
      <c r="B487" s="11"/>
      <c r="C487" s="11"/>
      <c r="D487" s="11"/>
      <c r="E487" s="16"/>
      <c r="F487" s="17"/>
      <c r="G487" s="16"/>
      <c r="H487" s="14"/>
      <c r="K487" s="14"/>
    </row>
    <row r="488" spans="1:11">
      <c r="A488" s="11"/>
      <c r="B488" s="11"/>
      <c r="C488" s="11"/>
      <c r="D488" s="11"/>
      <c r="E488" s="16"/>
      <c r="F488" s="17"/>
      <c r="G488" s="16"/>
      <c r="H488" s="14"/>
      <c r="K488" s="14"/>
    </row>
    <row r="489" spans="1:11">
      <c r="A489" s="11"/>
      <c r="B489" s="11"/>
      <c r="C489" s="11"/>
      <c r="D489" s="11"/>
      <c r="E489" s="16"/>
      <c r="F489" s="17"/>
      <c r="G489" s="16"/>
      <c r="H489" s="14"/>
      <c r="K489" s="14"/>
    </row>
    <row r="490" spans="1:11">
      <c r="A490" s="11"/>
      <c r="B490" s="11"/>
      <c r="C490" s="11"/>
      <c r="D490" s="11"/>
      <c r="E490" s="16"/>
      <c r="F490" s="17"/>
      <c r="G490" s="16"/>
      <c r="H490" s="14"/>
      <c r="K490" s="14"/>
    </row>
    <row r="491" spans="1:11">
      <c r="A491" s="11"/>
      <c r="B491" s="11"/>
      <c r="C491" s="11"/>
      <c r="D491" s="11"/>
      <c r="E491" s="16"/>
      <c r="F491" s="17"/>
      <c r="G491" s="16"/>
      <c r="H491" s="14"/>
      <c r="K491" s="14"/>
    </row>
    <row r="492" spans="1:11">
      <c r="A492" s="11"/>
      <c r="B492" s="11"/>
      <c r="C492" s="11"/>
      <c r="D492" s="11"/>
      <c r="E492" s="16"/>
      <c r="F492" s="17"/>
      <c r="G492" s="16"/>
      <c r="H492" s="14"/>
      <c r="K492" s="14"/>
    </row>
    <row r="493" spans="1:11">
      <c r="A493" s="11"/>
      <c r="B493" s="11"/>
      <c r="C493" s="11"/>
      <c r="D493" s="11"/>
      <c r="E493" s="16"/>
      <c r="F493" s="17"/>
      <c r="G493" s="16"/>
      <c r="H493" s="14"/>
      <c r="K493" s="14"/>
    </row>
    <row r="494" spans="1:11">
      <c r="A494" s="11"/>
      <c r="B494" s="11"/>
      <c r="C494" s="11"/>
      <c r="D494" s="11"/>
      <c r="E494" s="16"/>
      <c r="F494" s="17"/>
      <c r="G494" s="16"/>
      <c r="H494" s="14"/>
      <c r="K494" s="14"/>
    </row>
    <row r="495" spans="1:11">
      <c r="A495" s="11"/>
      <c r="B495" s="11"/>
      <c r="C495" s="11"/>
      <c r="D495" s="11"/>
      <c r="E495" s="16"/>
      <c r="F495" s="17"/>
      <c r="G495" s="16"/>
      <c r="H495" s="14"/>
      <c r="K495" s="14"/>
    </row>
    <row r="496" spans="1:11">
      <c r="A496" s="11"/>
      <c r="B496" s="11"/>
      <c r="C496" s="11"/>
      <c r="D496" s="11"/>
      <c r="E496" s="16"/>
      <c r="F496" s="17"/>
      <c r="G496" s="16"/>
      <c r="H496" s="14"/>
      <c r="K496" s="14"/>
    </row>
    <row r="497" spans="1:11">
      <c r="A497" s="11"/>
      <c r="B497" s="11"/>
      <c r="C497" s="11"/>
      <c r="D497" s="11"/>
      <c r="E497" s="16"/>
      <c r="F497" s="17"/>
      <c r="G497" s="16"/>
      <c r="H497" s="14"/>
      <c r="K497" s="14"/>
    </row>
    <row r="498" spans="1:11">
      <c r="A498" s="11"/>
      <c r="B498" s="11"/>
      <c r="C498" s="11"/>
      <c r="D498" s="11"/>
      <c r="E498" s="16"/>
      <c r="F498" s="17"/>
      <c r="G498" s="16"/>
      <c r="H498" s="14"/>
      <c r="K498" s="14"/>
    </row>
    <row r="499" spans="1:11">
      <c r="A499" s="11"/>
      <c r="B499" s="11"/>
      <c r="C499" s="11"/>
      <c r="D499" s="11"/>
      <c r="E499" s="16"/>
      <c r="F499" s="17"/>
      <c r="G499" s="16"/>
      <c r="H499" s="14"/>
      <c r="K499" s="14"/>
    </row>
    <row r="500" spans="1:11">
      <c r="A500" s="11"/>
      <c r="B500" s="11"/>
      <c r="C500" s="11"/>
      <c r="D500" s="11"/>
      <c r="E500" s="16"/>
      <c r="F500" s="17"/>
      <c r="G500" s="16"/>
      <c r="H500" s="14"/>
      <c r="K500" s="14"/>
    </row>
    <row r="501" spans="1:11">
      <c r="A501" s="11"/>
      <c r="B501" s="11"/>
      <c r="C501" s="11"/>
      <c r="D501" s="11"/>
      <c r="E501" s="16"/>
      <c r="F501" s="17"/>
      <c r="G501" s="16"/>
      <c r="H501" s="14"/>
      <c r="K501" s="14"/>
    </row>
    <row r="502" spans="1:11">
      <c r="A502" s="11"/>
      <c r="B502" s="11"/>
      <c r="C502" s="11"/>
      <c r="D502" s="11"/>
      <c r="E502" s="16"/>
      <c r="F502" s="17"/>
      <c r="G502" s="16"/>
      <c r="H502" s="14"/>
      <c r="K502" s="14"/>
    </row>
    <row r="503" spans="1:11">
      <c r="A503" s="11"/>
      <c r="B503" s="11"/>
      <c r="C503" s="11"/>
      <c r="D503" s="11"/>
      <c r="E503" s="16"/>
      <c r="F503" s="17"/>
      <c r="G503" s="16"/>
      <c r="H503" s="14"/>
      <c r="K503" s="14"/>
    </row>
    <row r="504" spans="1:11">
      <c r="A504" s="11"/>
      <c r="B504" s="11"/>
      <c r="C504" s="11"/>
      <c r="D504" s="11"/>
      <c r="E504" s="16"/>
      <c r="F504" s="17"/>
      <c r="G504" s="16"/>
      <c r="H504" s="14"/>
      <c r="K504" s="14"/>
    </row>
    <row r="505" spans="1:11">
      <c r="A505" s="11"/>
      <c r="B505" s="11"/>
      <c r="C505" s="11"/>
      <c r="D505" s="11"/>
      <c r="E505" s="16"/>
      <c r="F505" s="17"/>
      <c r="G505" s="16"/>
      <c r="H505" s="14"/>
      <c r="K505" s="14"/>
    </row>
    <row r="506" spans="1:11">
      <c r="A506" s="11"/>
      <c r="B506" s="11"/>
      <c r="C506" s="11"/>
      <c r="D506" s="11"/>
      <c r="E506" s="16"/>
      <c r="F506" s="17"/>
      <c r="G506" s="16"/>
      <c r="H506" s="14"/>
      <c r="K506" s="14"/>
    </row>
    <row r="507" spans="1:11">
      <c r="A507" s="11"/>
      <c r="B507" s="11"/>
      <c r="C507" s="11"/>
      <c r="D507" s="11"/>
      <c r="E507" s="16"/>
      <c r="F507" s="17"/>
      <c r="G507" s="16"/>
      <c r="H507" s="14"/>
      <c r="K507" s="14"/>
    </row>
    <row r="508" spans="1:11">
      <c r="A508" s="11"/>
      <c r="B508" s="11"/>
      <c r="C508" s="11"/>
      <c r="D508" s="11"/>
      <c r="E508" s="16"/>
      <c r="F508" s="17"/>
      <c r="G508" s="16"/>
      <c r="H508" s="14"/>
      <c r="K508" s="14"/>
    </row>
    <row r="509" spans="1:11">
      <c r="A509" s="11"/>
      <c r="B509" s="11"/>
      <c r="C509" s="11"/>
      <c r="D509" s="11"/>
      <c r="E509" s="16"/>
      <c r="F509" s="17"/>
      <c r="G509" s="16"/>
      <c r="H509" s="14"/>
      <c r="K509" s="14"/>
    </row>
    <row r="510" spans="1:11">
      <c r="A510" s="11"/>
      <c r="B510" s="11"/>
      <c r="C510" s="11"/>
      <c r="D510" s="11"/>
      <c r="E510" s="16"/>
      <c r="F510" s="17"/>
      <c r="G510" s="16"/>
      <c r="H510" s="14"/>
      <c r="K510" s="14"/>
    </row>
    <row r="511" spans="1:11">
      <c r="A511" s="11"/>
      <c r="B511" s="11"/>
      <c r="C511" s="11"/>
      <c r="D511" s="11"/>
      <c r="E511" s="16"/>
      <c r="F511" s="17"/>
      <c r="G511" s="16"/>
      <c r="H511" s="14"/>
      <c r="K511" s="14"/>
    </row>
    <row r="512" spans="1:11">
      <c r="A512" s="11"/>
      <c r="B512" s="11"/>
      <c r="C512" s="11"/>
      <c r="D512" s="11"/>
      <c r="E512" s="16"/>
      <c r="F512" s="17"/>
      <c r="G512" s="16"/>
      <c r="H512" s="14"/>
      <c r="K512" s="14"/>
    </row>
    <row r="513" spans="1:11">
      <c r="A513" s="11"/>
      <c r="B513" s="11"/>
      <c r="C513" s="11"/>
      <c r="D513" s="11"/>
      <c r="E513" s="16"/>
      <c r="F513" s="17"/>
      <c r="G513" s="16"/>
      <c r="H513" s="14"/>
      <c r="K513" s="14"/>
    </row>
    <row r="514" spans="1:11">
      <c r="A514" s="11"/>
      <c r="B514" s="11"/>
      <c r="C514" s="11"/>
      <c r="D514" s="11"/>
      <c r="E514" s="16"/>
      <c r="F514" s="17"/>
      <c r="G514" s="16"/>
      <c r="H514" s="14"/>
      <c r="K514" s="14"/>
    </row>
    <row r="515" spans="1:11">
      <c r="A515" s="11"/>
      <c r="B515" s="11"/>
      <c r="C515" s="11"/>
      <c r="D515" s="11"/>
      <c r="E515" s="16"/>
      <c r="F515" s="17"/>
      <c r="G515" s="16"/>
      <c r="H515" s="14"/>
      <c r="K515" s="14"/>
    </row>
    <row r="516" spans="1:11">
      <c r="A516" s="11"/>
      <c r="B516" s="11"/>
      <c r="C516" s="11"/>
      <c r="D516" s="11"/>
      <c r="E516" s="16"/>
      <c r="F516" s="17"/>
      <c r="G516" s="16"/>
      <c r="H516" s="14"/>
      <c r="K516" s="14"/>
    </row>
    <row r="517" spans="1:11">
      <c r="A517" s="11"/>
      <c r="B517" s="11"/>
      <c r="C517" s="11"/>
      <c r="D517" s="11"/>
      <c r="E517" s="16"/>
      <c r="F517" s="17"/>
      <c r="G517" s="16"/>
      <c r="H517" s="14"/>
      <c r="K517" s="14"/>
    </row>
    <row r="518" spans="1:11">
      <c r="A518" s="11"/>
      <c r="B518" s="11"/>
      <c r="C518" s="11"/>
      <c r="D518" s="11"/>
      <c r="E518" s="16"/>
      <c r="F518" s="17"/>
      <c r="G518" s="16"/>
      <c r="H518" s="14"/>
      <c r="K518" s="14"/>
    </row>
    <row r="519" spans="1:11">
      <c r="A519" s="11"/>
      <c r="B519" s="11"/>
      <c r="C519" s="11"/>
      <c r="D519" s="11"/>
      <c r="E519" s="16"/>
      <c r="F519" s="17"/>
      <c r="G519" s="16"/>
      <c r="H519" s="14"/>
      <c r="K519" s="14"/>
    </row>
    <row r="520" spans="1:11">
      <c r="A520" s="11"/>
      <c r="B520" s="11"/>
      <c r="C520" s="11"/>
      <c r="D520" s="11"/>
      <c r="E520" s="16"/>
      <c r="F520" s="17"/>
      <c r="G520" s="16"/>
      <c r="H520" s="14"/>
      <c r="K520" s="14"/>
    </row>
    <row r="521" spans="1:11">
      <c r="A521" s="11"/>
      <c r="B521" s="11"/>
      <c r="C521" s="11"/>
      <c r="D521" s="11"/>
      <c r="E521" s="16"/>
      <c r="F521" s="17"/>
      <c r="G521" s="16"/>
      <c r="H521" s="14"/>
      <c r="K521" s="14"/>
    </row>
    <row r="522" spans="1:11">
      <c r="A522" s="11"/>
      <c r="B522" s="11"/>
      <c r="C522" s="11"/>
      <c r="D522" s="11"/>
      <c r="E522" s="16"/>
      <c r="F522" s="17"/>
      <c r="G522" s="16"/>
      <c r="H522" s="14"/>
      <c r="K522" s="14"/>
    </row>
    <row r="523" spans="1:11">
      <c r="A523" s="11"/>
      <c r="B523" s="11"/>
      <c r="C523" s="11"/>
      <c r="D523" s="11"/>
      <c r="E523" s="16"/>
      <c r="F523" s="17"/>
      <c r="G523" s="16"/>
      <c r="H523" s="14"/>
      <c r="K523" s="14"/>
    </row>
    <row r="524" spans="1:11">
      <c r="A524" s="11"/>
      <c r="B524" s="11"/>
      <c r="C524" s="11"/>
      <c r="D524" s="11"/>
      <c r="E524" s="16"/>
      <c r="F524" s="17"/>
      <c r="G524" s="16"/>
      <c r="H524" s="14"/>
      <c r="K524" s="14"/>
    </row>
    <row r="525" spans="1:11">
      <c r="A525" s="11"/>
      <c r="B525" s="11"/>
      <c r="C525" s="11"/>
      <c r="D525" s="11"/>
      <c r="E525" s="16"/>
      <c r="F525" s="17"/>
      <c r="G525" s="16"/>
      <c r="H525" s="14"/>
      <c r="K525" s="14"/>
    </row>
    <row r="526" spans="1:11">
      <c r="A526" s="11"/>
      <c r="B526" s="11"/>
      <c r="C526" s="11"/>
      <c r="D526" s="11"/>
      <c r="E526" s="16"/>
      <c r="F526" s="17"/>
      <c r="G526" s="16"/>
      <c r="H526" s="14"/>
      <c r="K526" s="14"/>
    </row>
    <row r="527" spans="1:11">
      <c r="A527" s="11"/>
      <c r="B527" s="11"/>
      <c r="C527" s="11"/>
      <c r="D527" s="11"/>
      <c r="E527" s="16"/>
      <c r="F527" s="17"/>
      <c r="G527" s="16"/>
      <c r="H527" s="14"/>
      <c r="K527" s="14"/>
    </row>
    <row r="528" spans="1:11">
      <c r="A528" s="11"/>
      <c r="B528" s="11"/>
      <c r="C528" s="11"/>
      <c r="D528" s="11"/>
      <c r="E528" s="16"/>
      <c r="F528" s="17"/>
      <c r="G528" s="16"/>
      <c r="H528" s="14"/>
      <c r="K528" s="14"/>
    </row>
    <row r="529" spans="1:11">
      <c r="A529" s="11"/>
      <c r="B529" s="11"/>
      <c r="C529" s="11"/>
      <c r="D529" s="11"/>
      <c r="E529" s="16"/>
      <c r="F529" s="17"/>
      <c r="G529" s="16"/>
      <c r="H529" s="14"/>
      <c r="K529" s="14"/>
    </row>
    <row r="530" spans="1:11">
      <c r="A530" s="11"/>
      <c r="B530" s="11"/>
      <c r="C530" s="11"/>
      <c r="D530" s="11"/>
      <c r="E530" s="16"/>
      <c r="F530" s="17"/>
      <c r="G530" s="16"/>
      <c r="H530" s="14"/>
      <c r="K530" s="14"/>
    </row>
    <row r="531" spans="1:11">
      <c r="A531" s="11"/>
      <c r="B531" s="11"/>
      <c r="C531" s="11"/>
      <c r="D531" s="11"/>
      <c r="E531" s="16"/>
      <c r="F531" s="17"/>
      <c r="G531" s="16"/>
      <c r="H531" s="14"/>
      <c r="K531" s="14"/>
    </row>
    <row r="532" spans="1:11">
      <c r="A532" s="11"/>
      <c r="B532" s="11"/>
      <c r="C532" s="11"/>
      <c r="D532" s="11"/>
      <c r="E532" s="16"/>
      <c r="F532" s="17"/>
      <c r="G532" s="16"/>
      <c r="H532" s="14"/>
      <c r="K532" s="14"/>
    </row>
    <row r="533" spans="1:11">
      <c r="A533" s="11"/>
      <c r="B533" s="11"/>
      <c r="C533" s="11"/>
      <c r="D533" s="11"/>
      <c r="E533" s="16"/>
      <c r="F533" s="17"/>
      <c r="G533" s="16"/>
      <c r="H533" s="14"/>
      <c r="K533" s="14"/>
    </row>
    <row r="534" spans="1:11">
      <c r="A534" s="11"/>
      <c r="B534" s="11"/>
      <c r="C534" s="11"/>
      <c r="D534" s="11"/>
      <c r="E534" s="16"/>
      <c r="F534" s="17"/>
      <c r="G534" s="16"/>
      <c r="H534" s="14"/>
      <c r="K534" s="14"/>
    </row>
    <row r="535" spans="1:11">
      <c r="A535" s="11"/>
      <c r="B535" s="11"/>
      <c r="C535" s="11"/>
      <c r="D535" s="11"/>
      <c r="E535" s="16"/>
      <c r="F535" s="17"/>
      <c r="G535" s="16"/>
      <c r="H535" s="14"/>
      <c r="K535" s="14"/>
    </row>
    <row r="536" spans="1:11">
      <c r="A536" s="11"/>
      <c r="B536" s="11"/>
      <c r="C536" s="11"/>
      <c r="D536" s="11"/>
      <c r="E536" s="16"/>
      <c r="F536" s="17"/>
      <c r="G536" s="16"/>
      <c r="H536" s="14"/>
      <c r="K536" s="14"/>
    </row>
    <row r="537" spans="1:11">
      <c r="A537" s="11"/>
      <c r="B537" s="11"/>
      <c r="C537" s="11"/>
      <c r="D537" s="11"/>
      <c r="E537" s="16"/>
      <c r="F537" s="17"/>
      <c r="G537" s="16"/>
      <c r="H537" s="14"/>
      <c r="K537" s="14"/>
    </row>
    <row r="538" spans="1:11">
      <c r="A538" s="11"/>
      <c r="B538" s="11"/>
      <c r="C538" s="11"/>
      <c r="D538" s="11"/>
      <c r="E538" s="16"/>
      <c r="F538" s="17"/>
      <c r="G538" s="16"/>
      <c r="H538" s="14"/>
      <c r="K538" s="14"/>
    </row>
    <row r="539" spans="1:11">
      <c r="A539" s="11"/>
      <c r="B539" s="11"/>
      <c r="C539" s="11"/>
      <c r="D539" s="11"/>
      <c r="E539" s="16"/>
      <c r="F539" s="17"/>
      <c r="G539" s="16"/>
      <c r="H539" s="14"/>
      <c r="K539" s="14"/>
    </row>
    <row r="540" spans="1:11">
      <c r="A540" s="11"/>
      <c r="B540" s="11"/>
      <c r="C540" s="11"/>
      <c r="D540" s="11"/>
      <c r="E540" s="16"/>
      <c r="F540" s="17"/>
      <c r="G540" s="16"/>
      <c r="H540" s="14"/>
      <c r="K540" s="14"/>
    </row>
    <row r="541" spans="1:11">
      <c r="A541" s="11"/>
      <c r="B541" s="11"/>
      <c r="C541" s="11"/>
      <c r="D541" s="11"/>
      <c r="E541" s="16"/>
      <c r="F541" s="17"/>
      <c r="G541" s="16"/>
      <c r="H541" s="14"/>
      <c r="K541" s="14"/>
    </row>
    <row r="542" spans="1:11">
      <c r="A542" s="11"/>
      <c r="B542" s="11"/>
      <c r="C542" s="11"/>
      <c r="D542" s="11"/>
      <c r="E542" s="16"/>
      <c r="F542" s="17"/>
      <c r="G542" s="16"/>
      <c r="H542" s="14"/>
      <c r="K542" s="14"/>
    </row>
    <row r="543" spans="1:11">
      <c r="A543" s="11"/>
      <c r="B543" s="11"/>
      <c r="C543" s="11"/>
      <c r="D543" s="11"/>
      <c r="E543" s="16"/>
      <c r="F543" s="17"/>
      <c r="G543" s="16"/>
      <c r="H543" s="14"/>
      <c r="K543" s="14"/>
    </row>
    <row r="544" spans="1:11">
      <c r="A544" s="11"/>
      <c r="B544" s="11"/>
      <c r="C544" s="11"/>
      <c r="D544" s="11"/>
      <c r="E544" s="16"/>
      <c r="F544" s="17"/>
      <c r="G544" s="16"/>
      <c r="H544" s="14"/>
      <c r="K544" s="14"/>
    </row>
    <row r="545" spans="1:11">
      <c r="A545" s="11"/>
      <c r="B545" s="11"/>
      <c r="C545" s="11"/>
      <c r="D545" s="11"/>
      <c r="E545" s="16"/>
      <c r="F545" s="17"/>
      <c r="G545" s="16"/>
      <c r="H545" s="14"/>
      <c r="K545" s="14"/>
    </row>
    <row r="546" spans="1:11">
      <c r="A546" s="11"/>
      <c r="B546" s="11"/>
      <c r="C546" s="11"/>
      <c r="D546" s="11"/>
      <c r="E546" s="16"/>
      <c r="F546" s="17"/>
      <c r="G546" s="16"/>
      <c r="H546" s="14"/>
      <c r="K546" s="14"/>
    </row>
    <row r="547" spans="1:11">
      <c r="A547" s="11"/>
      <c r="B547" s="11"/>
      <c r="C547" s="11"/>
      <c r="D547" s="11"/>
      <c r="E547" s="16"/>
      <c r="F547" s="17"/>
      <c r="G547" s="16"/>
      <c r="H547" s="14"/>
      <c r="K547" s="14"/>
    </row>
    <row r="548" spans="1:11">
      <c r="A548" s="11"/>
      <c r="B548" s="11"/>
      <c r="C548" s="11"/>
      <c r="D548" s="11"/>
      <c r="E548" s="16"/>
      <c r="F548" s="17"/>
      <c r="G548" s="16"/>
      <c r="H548" s="14"/>
      <c r="K548" s="14"/>
    </row>
    <row r="549" spans="1:11">
      <c r="A549" s="11"/>
      <c r="B549" s="11"/>
      <c r="C549" s="11"/>
      <c r="D549" s="11"/>
      <c r="E549" s="16"/>
      <c r="F549" s="17"/>
      <c r="G549" s="16"/>
      <c r="H549" s="14"/>
      <c r="K549" s="14"/>
    </row>
    <row r="550" spans="1:11">
      <c r="A550" s="11"/>
      <c r="B550" s="11"/>
      <c r="C550" s="11"/>
      <c r="D550" s="11"/>
      <c r="E550" s="16"/>
      <c r="F550" s="17"/>
      <c r="G550" s="16"/>
      <c r="H550" s="14"/>
      <c r="K550" s="14"/>
    </row>
    <row r="551" spans="1:11">
      <c r="A551" s="11"/>
      <c r="B551" s="11"/>
      <c r="C551" s="11"/>
      <c r="D551" s="11"/>
      <c r="E551" s="16"/>
      <c r="F551" s="17"/>
      <c r="G551" s="16"/>
      <c r="H551" s="14"/>
      <c r="K551" s="14"/>
    </row>
    <row r="552" spans="1:11">
      <c r="A552" s="11"/>
      <c r="B552" s="11"/>
      <c r="C552" s="11"/>
      <c r="D552" s="11"/>
      <c r="E552" s="16"/>
      <c r="F552" s="17"/>
      <c r="G552" s="16"/>
      <c r="H552" s="14"/>
      <c r="K552" s="14"/>
    </row>
    <row r="553" spans="1:11">
      <c r="A553" s="11"/>
      <c r="B553" s="11"/>
      <c r="C553" s="11"/>
      <c r="D553" s="11"/>
      <c r="E553" s="16"/>
      <c r="F553" s="17"/>
      <c r="G553" s="16"/>
      <c r="H553" s="14"/>
      <c r="K553" s="14"/>
    </row>
    <row r="554" spans="1:11">
      <c r="A554" s="11"/>
      <c r="B554" s="11"/>
      <c r="C554" s="11"/>
      <c r="D554" s="11"/>
      <c r="E554" s="16"/>
      <c r="F554" s="17"/>
      <c r="G554" s="16"/>
      <c r="H554" s="14"/>
      <c r="K554" s="14"/>
    </row>
    <row r="555" spans="1:11">
      <c r="A555" s="11"/>
      <c r="B555" s="11"/>
      <c r="C555" s="11"/>
      <c r="D555" s="11"/>
      <c r="E555" s="16"/>
      <c r="F555" s="17"/>
      <c r="G555" s="16"/>
      <c r="H555" s="14"/>
      <c r="K555" s="14"/>
    </row>
    <row r="556" spans="1:11">
      <c r="A556" s="11"/>
      <c r="B556" s="11"/>
      <c r="C556" s="11"/>
      <c r="D556" s="11"/>
      <c r="E556" s="16"/>
      <c r="F556" s="17"/>
      <c r="G556" s="16"/>
      <c r="H556" s="14"/>
      <c r="K556" s="14"/>
    </row>
    <row r="557" spans="1:11">
      <c r="A557" s="11"/>
      <c r="B557" s="11"/>
      <c r="C557" s="11"/>
      <c r="D557" s="11"/>
      <c r="E557" s="16"/>
      <c r="F557" s="17"/>
      <c r="G557" s="16"/>
      <c r="H557" s="14"/>
      <c r="K557" s="14"/>
    </row>
    <row r="558" spans="1:11">
      <c r="A558" s="11"/>
      <c r="B558" s="11"/>
      <c r="C558" s="11"/>
      <c r="D558" s="11"/>
      <c r="E558" s="16"/>
      <c r="F558" s="17"/>
      <c r="G558" s="16"/>
      <c r="H558" s="14"/>
      <c r="K558" s="14"/>
    </row>
    <row r="559" spans="1:11">
      <c r="A559" s="11"/>
      <c r="B559" s="11"/>
      <c r="C559" s="11"/>
      <c r="D559" s="11"/>
      <c r="E559" s="16"/>
      <c r="F559" s="17"/>
      <c r="G559" s="16"/>
      <c r="H559" s="14"/>
      <c r="K559" s="14"/>
    </row>
    <row r="560" spans="1:11">
      <c r="A560" s="11"/>
      <c r="B560" s="11"/>
      <c r="C560" s="11"/>
      <c r="D560" s="11"/>
      <c r="E560" s="16"/>
      <c r="F560" s="17"/>
      <c r="G560" s="16"/>
      <c r="H560" s="14"/>
      <c r="K560" s="14"/>
    </row>
    <row r="561" spans="1:11">
      <c r="A561" s="11"/>
      <c r="B561" s="11"/>
      <c r="C561" s="11"/>
      <c r="D561" s="11"/>
      <c r="E561" s="16"/>
      <c r="F561" s="17"/>
      <c r="G561" s="16"/>
      <c r="H561" s="14"/>
      <c r="K561" s="14"/>
    </row>
    <row r="562" spans="1:11">
      <c r="A562" s="11"/>
      <c r="B562" s="11"/>
      <c r="C562" s="11"/>
      <c r="D562" s="11"/>
      <c r="E562" s="16"/>
      <c r="F562" s="17"/>
      <c r="G562" s="16"/>
      <c r="H562" s="14"/>
      <c r="K562" s="14"/>
    </row>
    <row r="563" spans="1:11">
      <c r="A563" s="11"/>
      <c r="B563" s="11"/>
      <c r="C563" s="11"/>
      <c r="D563" s="11"/>
      <c r="E563" s="16"/>
      <c r="F563" s="17"/>
      <c r="G563" s="16"/>
      <c r="H563" s="14"/>
      <c r="K563" s="14"/>
    </row>
    <row r="564" spans="1:11">
      <c r="A564" s="11"/>
      <c r="B564" s="11"/>
      <c r="C564" s="11"/>
      <c r="D564" s="11"/>
      <c r="E564" s="16"/>
      <c r="F564" s="17"/>
      <c r="G564" s="16"/>
      <c r="H564" s="14"/>
      <c r="K564" s="14"/>
    </row>
    <row r="565" spans="1:11">
      <c r="A565" s="11"/>
      <c r="B565" s="11"/>
      <c r="C565" s="11"/>
      <c r="D565" s="11"/>
      <c r="E565" s="16"/>
      <c r="F565" s="17"/>
      <c r="G565" s="16"/>
      <c r="H565" s="14"/>
      <c r="K565" s="14"/>
    </row>
    <row r="566" spans="1:11">
      <c r="A566" s="11"/>
      <c r="B566" s="11"/>
      <c r="C566" s="11"/>
      <c r="D566" s="11"/>
      <c r="E566" s="16"/>
      <c r="F566" s="17"/>
      <c r="G566" s="16"/>
      <c r="H566" s="14"/>
      <c r="K566" s="14"/>
    </row>
    <row r="567" spans="1:11">
      <c r="A567" s="11"/>
      <c r="B567" s="11"/>
      <c r="C567" s="11"/>
      <c r="D567" s="11"/>
      <c r="E567" s="16"/>
      <c r="F567" s="17"/>
      <c r="G567" s="16"/>
      <c r="H567" s="14"/>
      <c r="K567" s="14"/>
    </row>
    <row r="568" spans="1:11">
      <c r="A568" s="11"/>
      <c r="B568" s="11"/>
      <c r="C568" s="11"/>
      <c r="D568" s="11"/>
      <c r="E568" s="16"/>
      <c r="F568" s="17"/>
      <c r="G568" s="16"/>
      <c r="H568" s="14"/>
      <c r="K568" s="14"/>
    </row>
    <row r="569" spans="1:11">
      <c r="A569" s="11"/>
      <c r="B569" s="11"/>
      <c r="C569" s="11"/>
      <c r="D569" s="11"/>
      <c r="E569" s="16"/>
      <c r="F569" s="17"/>
      <c r="G569" s="16"/>
      <c r="H569" s="14"/>
      <c r="K569" s="14"/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A01B28-3630-4AFD-A65D-48F92BED2266}">
  <dimension ref="A1:Q516"/>
  <sheetViews>
    <sheetView tabSelected="1" workbookViewId="0">
      <pane ySplit="1" topLeftCell="A30" activePane="bottomLeft" state="frozen"/>
      <selection pane="bottomLeft" activeCell="B33" sqref="B33"/>
    </sheetView>
  </sheetViews>
  <sheetFormatPr defaultColWidth="8.625" defaultRowHeight="17.100000000000001"/>
  <cols>
    <col min="1" max="1" width="17.125" customWidth="1"/>
    <col min="2" max="2" width="19" customWidth="1"/>
    <col min="3" max="3" width="31.375" bestFit="1" customWidth="1"/>
    <col min="4" max="4" width="20.625" style="18" customWidth="1"/>
    <col min="5" max="5" width="12.375" style="19" customWidth="1"/>
    <col min="6" max="6" width="20.625" style="18" customWidth="1"/>
    <col min="7" max="10" width="5.5" style="15" customWidth="1"/>
    <col min="13" max="13" width="17.875" customWidth="1"/>
    <col min="14" max="14" width="10.875" customWidth="1"/>
    <col min="15" max="15" width="8.875"/>
    <col min="16" max="16" width="10.875" customWidth="1"/>
    <col min="17" max="17" width="11.875" customWidth="1"/>
  </cols>
  <sheetData>
    <row r="1" spans="1:17" ht="29.1">
      <c r="A1" s="40" t="s">
        <v>0</v>
      </c>
      <c r="B1" s="40" t="s">
        <v>1</v>
      </c>
      <c r="C1" s="40" t="s">
        <v>2</v>
      </c>
      <c r="D1" s="41" t="s">
        <v>4</v>
      </c>
      <c r="E1" s="42" t="s">
        <v>74</v>
      </c>
      <c r="F1" s="41" t="s">
        <v>6</v>
      </c>
      <c r="G1" s="40" t="s">
        <v>9</v>
      </c>
      <c r="H1" s="40">
        <v>0</v>
      </c>
      <c r="I1" s="40">
        <v>1</v>
      </c>
      <c r="J1" s="40">
        <v>2</v>
      </c>
      <c r="K1" s="40" t="s">
        <v>10</v>
      </c>
      <c r="L1" s="43" t="s">
        <v>11</v>
      </c>
      <c r="M1" s="33" t="s">
        <v>12</v>
      </c>
      <c r="N1" s="33" t="s">
        <v>13</v>
      </c>
      <c r="P1" s="26" t="s">
        <v>14</v>
      </c>
      <c r="Q1" s="26" t="s">
        <v>75</v>
      </c>
    </row>
    <row r="2" spans="1:17" ht="96.6" customHeight="1">
      <c r="A2" s="34"/>
      <c r="B2" s="9" t="s">
        <v>76</v>
      </c>
      <c r="C2" s="9" t="s">
        <v>9</v>
      </c>
      <c r="D2" s="44">
        <v>68000</v>
      </c>
      <c r="E2" s="45">
        <v>0.3</v>
      </c>
      <c r="F2" s="44">
        <f>D2*0.7</f>
        <v>47600</v>
      </c>
      <c r="G2" s="10">
        <v>5</v>
      </c>
      <c r="H2" s="10"/>
      <c r="I2" s="10"/>
      <c r="J2" s="10"/>
      <c r="K2" s="10">
        <f>SUM(G2:J2)</f>
        <v>5</v>
      </c>
      <c r="L2" s="34"/>
      <c r="M2" s="27">
        <f>F2*0.73</f>
        <v>34748</v>
      </c>
      <c r="N2" s="27">
        <f>F2-M2</f>
        <v>12852</v>
      </c>
      <c r="P2" s="28" t="s">
        <v>77</v>
      </c>
      <c r="Q2" s="28">
        <v>0.28000000000000003</v>
      </c>
    </row>
    <row r="3" spans="1:17" ht="96.6" customHeight="1">
      <c r="A3" s="34"/>
      <c r="B3" s="9" t="s">
        <v>78</v>
      </c>
      <c r="C3" s="9" t="s">
        <v>9</v>
      </c>
      <c r="D3" s="44">
        <v>68000</v>
      </c>
      <c r="E3" s="45">
        <v>0.3</v>
      </c>
      <c r="F3" s="44">
        <f t="shared" ref="F3:F4" si="0">D3*0.7</f>
        <v>47600</v>
      </c>
      <c r="G3" s="10">
        <v>5</v>
      </c>
      <c r="H3" s="10"/>
      <c r="I3" s="10"/>
      <c r="J3" s="10"/>
      <c r="K3" s="10">
        <f t="shared" ref="K3:K37" si="1">SUM(G3:J3)</f>
        <v>5</v>
      </c>
      <c r="L3" s="34"/>
      <c r="M3" s="27">
        <f t="shared" ref="M3:M4" si="2">F3*0.73</f>
        <v>34748</v>
      </c>
      <c r="N3" s="27">
        <f t="shared" ref="N3:N4" si="3">F3-M3</f>
        <v>12852</v>
      </c>
      <c r="P3" s="28">
        <v>0.3</v>
      </c>
      <c r="Q3" s="28">
        <v>0.27</v>
      </c>
    </row>
    <row r="4" spans="1:17" ht="96.6" customHeight="1">
      <c r="A4" s="34"/>
      <c r="B4" s="9" t="s">
        <v>79</v>
      </c>
      <c r="C4" s="9" t="s">
        <v>9</v>
      </c>
      <c r="D4" s="44">
        <v>58000</v>
      </c>
      <c r="E4" s="45">
        <v>0.3</v>
      </c>
      <c r="F4" s="44">
        <f t="shared" si="0"/>
        <v>40600</v>
      </c>
      <c r="G4" s="10">
        <v>5</v>
      </c>
      <c r="H4" s="10"/>
      <c r="I4" s="10"/>
      <c r="J4" s="10"/>
      <c r="K4" s="10">
        <f t="shared" si="1"/>
        <v>5</v>
      </c>
      <c r="L4" s="34"/>
      <c r="M4" s="27">
        <f t="shared" si="2"/>
        <v>29638</v>
      </c>
      <c r="N4" s="27">
        <f t="shared" si="3"/>
        <v>10962</v>
      </c>
      <c r="P4" s="28">
        <v>0.4</v>
      </c>
      <c r="Q4" s="28">
        <v>0.25</v>
      </c>
    </row>
    <row r="5" spans="1:17" ht="96.6" customHeight="1">
      <c r="A5" s="34"/>
      <c r="B5" s="9" t="s">
        <v>80</v>
      </c>
      <c r="C5" s="9" t="s">
        <v>9</v>
      </c>
      <c r="D5" s="44">
        <v>58000</v>
      </c>
      <c r="E5" s="45">
        <v>0.5</v>
      </c>
      <c r="F5" s="44">
        <f>D5*0.5</f>
        <v>29000</v>
      </c>
      <c r="G5" s="10">
        <v>5</v>
      </c>
      <c r="H5" s="10"/>
      <c r="I5" s="10"/>
      <c r="J5" s="10"/>
      <c r="K5" s="10">
        <f t="shared" si="1"/>
        <v>5</v>
      </c>
      <c r="L5" s="34"/>
      <c r="M5" s="27">
        <f>F5*0.75</f>
        <v>21750</v>
      </c>
      <c r="N5" s="27">
        <f>F5-M5</f>
        <v>7250</v>
      </c>
      <c r="P5" s="28">
        <v>0.5</v>
      </c>
      <c r="Q5" s="28">
        <v>0.25</v>
      </c>
    </row>
    <row r="6" spans="1:17" ht="96.6" customHeight="1">
      <c r="A6" s="34"/>
      <c r="B6" s="9" t="s">
        <v>81</v>
      </c>
      <c r="C6" s="9" t="s">
        <v>9</v>
      </c>
      <c r="D6" s="44">
        <v>58000</v>
      </c>
      <c r="E6" s="45">
        <v>0.5</v>
      </c>
      <c r="F6" s="44">
        <f t="shared" ref="F6:F7" si="4">D6*0.5</f>
        <v>29000</v>
      </c>
      <c r="G6" s="38">
        <v>3</v>
      </c>
      <c r="H6" s="10"/>
      <c r="I6" s="10"/>
      <c r="J6" s="10"/>
      <c r="K6" s="10">
        <f t="shared" si="1"/>
        <v>3</v>
      </c>
      <c r="L6" s="34"/>
      <c r="M6" s="27">
        <f t="shared" ref="M6:M7" si="5">F6*0.75</f>
        <v>21750</v>
      </c>
      <c r="N6" s="27">
        <f t="shared" ref="N6:N7" si="6">F6-M6</f>
        <v>7250</v>
      </c>
      <c r="P6" s="28">
        <v>0.6</v>
      </c>
      <c r="Q6" s="28">
        <v>0.2</v>
      </c>
    </row>
    <row r="7" spans="1:17" ht="96.6" customHeight="1">
      <c r="A7" s="34"/>
      <c r="B7" s="9" t="s">
        <v>82</v>
      </c>
      <c r="C7" s="9" t="s">
        <v>9</v>
      </c>
      <c r="D7" s="44">
        <v>58000</v>
      </c>
      <c r="E7" s="45">
        <v>0.5</v>
      </c>
      <c r="F7" s="44">
        <f t="shared" si="4"/>
        <v>29000</v>
      </c>
      <c r="G7" s="10">
        <v>5</v>
      </c>
      <c r="H7" s="10"/>
      <c r="I7" s="10"/>
      <c r="J7" s="10"/>
      <c r="K7" s="10">
        <f t="shared" si="1"/>
        <v>5</v>
      </c>
      <c r="L7" s="34"/>
      <c r="M7" s="27">
        <f t="shared" si="5"/>
        <v>21750</v>
      </c>
      <c r="N7" s="27">
        <f t="shared" si="6"/>
        <v>7250</v>
      </c>
      <c r="P7" s="28">
        <v>0.8</v>
      </c>
      <c r="Q7" s="28">
        <v>0.2</v>
      </c>
    </row>
    <row r="8" spans="1:17" ht="96.6" customHeight="1">
      <c r="A8" s="34"/>
      <c r="B8" s="9" t="s">
        <v>83</v>
      </c>
      <c r="C8" s="46">
        <v>220230240250260</v>
      </c>
      <c r="D8" s="44">
        <v>288000</v>
      </c>
      <c r="E8" s="45">
        <v>0.3</v>
      </c>
      <c r="F8" s="44">
        <f t="shared" ref="F8:F13" si="7">D8*0.7</f>
        <v>201600</v>
      </c>
      <c r="G8" s="47" t="s">
        <v>84</v>
      </c>
      <c r="H8" s="47"/>
      <c r="I8" s="47"/>
      <c r="J8" s="47"/>
      <c r="K8" s="10">
        <f t="shared" si="1"/>
        <v>0</v>
      </c>
      <c r="L8" s="34"/>
      <c r="M8" s="27">
        <f t="shared" ref="M8:M11" si="8">F8*0.73</f>
        <v>147168</v>
      </c>
      <c r="N8" s="27">
        <f t="shared" ref="N8:N11" si="9">F8-M8</f>
        <v>54432</v>
      </c>
    </row>
    <row r="9" spans="1:17" ht="96.6" customHeight="1">
      <c r="A9" s="34"/>
      <c r="B9" s="9" t="s">
        <v>85</v>
      </c>
      <c r="C9" s="46">
        <v>220230240250260</v>
      </c>
      <c r="D9" s="44">
        <v>288000</v>
      </c>
      <c r="E9" s="45">
        <v>0.3</v>
      </c>
      <c r="F9" s="44">
        <f t="shared" si="7"/>
        <v>201600</v>
      </c>
      <c r="G9" s="47"/>
      <c r="H9" s="47"/>
      <c r="I9" s="47"/>
      <c r="J9" s="47"/>
      <c r="K9" s="10">
        <f t="shared" si="1"/>
        <v>0</v>
      </c>
      <c r="L9" s="34"/>
      <c r="M9" s="27">
        <f t="shared" si="8"/>
        <v>147168</v>
      </c>
      <c r="N9" s="27">
        <f t="shared" si="9"/>
        <v>54432</v>
      </c>
    </row>
    <row r="10" spans="1:17" ht="96.6" customHeight="1">
      <c r="A10" s="34"/>
      <c r="B10" s="9" t="s">
        <v>86</v>
      </c>
      <c r="C10" s="46">
        <v>220230240250260</v>
      </c>
      <c r="D10" s="44">
        <v>288000</v>
      </c>
      <c r="E10" s="45">
        <v>0.3</v>
      </c>
      <c r="F10" s="44">
        <f t="shared" si="7"/>
        <v>201600</v>
      </c>
      <c r="G10" s="47"/>
      <c r="H10" s="47"/>
      <c r="I10" s="47"/>
      <c r="J10" s="47"/>
      <c r="K10" s="10">
        <f t="shared" si="1"/>
        <v>0</v>
      </c>
      <c r="L10" s="34"/>
      <c r="M10" s="27">
        <f t="shared" si="8"/>
        <v>147168</v>
      </c>
      <c r="N10" s="27">
        <f t="shared" si="9"/>
        <v>54432</v>
      </c>
    </row>
    <row r="11" spans="1:17" ht="96.6" customHeight="1">
      <c r="A11" s="34"/>
      <c r="B11" s="9" t="s">
        <v>87</v>
      </c>
      <c r="C11" s="46">
        <v>220230240250260</v>
      </c>
      <c r="D11" s="44">
        <v>318000</v>
      </c>
      <c r="E11" s="45">
        <v>0.3</v>
      </c>
      <c r="F11" s="44">
        <f t="shared" si="7"/>
        <v>222600</v>
      </c>
      <c r="G11" s="47"/>
      <c r="H11" s="47"/>
      <c r="I11" s="47"/>
      <c r="J11" s="47"/>
      <c r="K11" s="10">
        <f t="shared" si="1"/>
        <v>0</v>
      </c>
      <c r="L11" s="34"/>
      <c r="M11" s="27">
        <f t="shared" si="8"/>
        <v>162498</v>
      </c>
      <c r="N11" s="27">
        <f t="shared" si="9"/>
        <v>60102</v>
      </c>
    </row>
    <row r="12" spans="1:17" ht="96.6" customHeight="1">
      <c r="A12" s="34"/>
      <c r="B12" s="9" t="s">
        <v>88</v>
      </c>
      <c r="C12" s="46">
        <v>2.2022523023524E+26</v>
      </c>
      <c r="D12" s="44">
        <v>244000</v>
      </c>
      <c r="E12" s="45">
        <v>0.2</v>
      </c>
      <c r="F12" s="44">
        <f>D12*0.8</f>
        <v>195200</v>
      </c>
      <c r="G12" s="47"/>
      <c r="H12" s="47"/>
      <c r="I12" s="47"/>
      <c r="J12" s="47"/>
      <c r="K12" s="10">
        <f t="shared" si="1"/>
        <v>0</v>
      </c>
      <c r="L12" s="34"/>
      <c r="M12" s="27">
        <f>F12*0.72</f>
        <v>140544</v>
      </c>
      <c r="N12" s="27">
        <f>F12-M12</f>
        <v>54656</v>
      </c>
    </row>
    <row r="13" spans="1:17" ht="96.6" customHeight="1">
      <c r="A13" s="34"/>
      <c r="B13" s="9" t="s">
        <v>89</v>
      </c>
      <c r="C13" s="46">
        <v>220230240250260</v>
      </c>
      <c r="D13" s="44">
        <v>261000</v>
      </c>
      <c r="E13" s="45">
        <v>0.3</v>
      </c>
      <c r="F13" s="44">
        <f t="shared" si="7"/>
        <v>182700</v>
      </c>
      <c r="G13" s="47"/>
      <c r="H13" s="47"/>
      <c r="I13" s="47"/>
      <c r="J13" s="47"/>
      <c r="K13" s="10">
        <f t="shared" si="1"/>
        <v>0</v>
      </c>
      <c r="L13" s="34"/>
      <c r="M13" s="27">
        <f>F13*0.73</f>
        <v>133371</v>
      </c>
      <c r="N13" s="27">
        <f>F13-M13</f>
        <v>49329</v>
      </c>
    </row>
    <row r="14" spans="1:17" ht="96.6" customHeight="1">
      <c r="A14" s="34"/>
      <c r="B14" s="9" t="s">
        <v>90</v>
      </c>
      <c r="C14" s="9" t="s">
        <v>17</v>
      </c>
      <c r="D14" s="44">
        <v>158000</v>
      </c>
      <c r="E14" s="45">
        <v>0.5</v>
      </c>
      <c r="F14" s="44">
        <f>D14*0.5</f>
        <v>79000</v>
      </c>
      <c r="G14" s="10"/>
      <c r="H14" s="10"/>
      <c r="I14" s="25">
        <v>5</v>
      </c>
      <c r="J14" s="38">
        <v>2</v>
      </c>
      <c r="K14" s="10">
        <f t="shared" si="1"/>
        <v>7</v>
      </c>
      <c r="L14" s="34"/>
      <c r="M14" s="27">
        <f t="shared" ref="M14:M15" si="10">F14*0.75</f>
        <v>59250</v>
      </c>
      <c r="N14" s="27">
        <f t="shared" ref="N14:N15" si="11">F14-M14</f>
        <v>19750</v>
      </c>
    </row>
    <row r="15" spans="1:17" ht="96.6" customHeight="1">
      <c r="A15" s="34"/>
      <c r="B15" s="9" t="s">
        <v>91</v>
      </c>
      <c r="C15" s="9" t="s">
        <v>9</v>
      </c>
      <c r="D15" s="44">
        <v>119000</v>
      </c>
      <c r="E15" s="45">
        <v>0.4</v>
      </c>
      <c r="F15" s="44">
        <f>D15*0.6</f>
        <v>71400</v>
      </c>
      <c r="G15" s="10">
        <v>4</v>
      </c>
      <c r="H15" s="10"/>
      <c r="I15" s="10"/>
      <c r="J15" s="10"/>
      <c r="K15" s="10">
        <f t="shared" si="1"/>
        <v>4</v>
      </c>
      <c r="L15" s="34"/>
      <c r="M15" s="27">
        <f t="shared" si="10"/>
        <v>53550</v>
      </c>
      <c r="N15" s="27">
        <f t="shared" si="11"/>
        <v>17850</v>
      </c>
    </row>
    <row r="16" spans="1:17" ht="96.6" customHeight="1">
      <c r="A16" s="34"/>
      <c r="B16" s="9" t="s">
        <v>92</v>
      </c>
      <c r="C16" s="9" t="s">
        <v>9</v>
      </c>
      <c r="D16" s="44">
        <v>366000</v>
      </c>
      <c r="E16" s="45">
        <v>0.6</v>
      </c>
      <c r="F16" s="44">
        <f>D16*0.4</f>
        <v>146400</v>
      </c>
      <c r="G16" s="10"/>
      <c r="H16" s="25">
        <v>3</v>
      </c>
      <c r="I16" s="10">
        <v>3</v>
      </c>
      <c r="J16" s="38">
        <v>2</v>
      </c>
      <c r="K16" s="10">
        <f t="shared" si="1"/>
        <v>8</v>
      </c>
      <c r="L16" s="34"/>
      <c r="M16" s="27">
        <f>F16*0.8</f>
        <v>117120</v>
      </c>
      <c r="N16" s="27">
        <f>F16-M16</f>
        <v>29280</v>
      </c>
    </row>
    <row r="17" spans="1:14" ht="96.6" customHeight="1">
      <c r="A17" s="34"/>
      <c r="B17" s="9" t="s">
        <v>93</v>
      </c>
      <c r="C17" s="9" t="s">
        <v>9</v>
      </c>
      <c r="D17" s="44">
        <v>152000</v>
      </c>
      <c r="E17" s="45">
        <v>0.6</v>
      </c>
      <c r="F17" s="44">
        <f t="shared" ref="F17:F20" si="12">D17*0.4</f>
        <v>60800</v>
      </c>
      <c r="G17" s="10"/>
      <c r="H17" s="10">
        <v>3</v>
      </c>
      <c r="I17" s="10">
        <v>3</v>
      </c>
      <c r="J17" s="10">
        <v>1</v>
      </c>
      <c r="K17" s="10">
        <f t="shared" si="1"/>
        <v>7</v>
      </c>
      <c r="L17" s="34"/>
      <c r="M17" s="27">
        <f t="shared" ref="M17:M25" si="13">F17*0.8</f>
        <v>48640</v>
      </c>
      <c r="N17" s="27">
        <f t="shared" ref="N17:N24" si="14">F17-M17</f>
        <v>12160</v>
      </c>
    </row>
    <row r="18" spans="1:14" ht="96.6" customHeight="1">
      <c r="A18" s="34"/>
      <c r="B18" s="9" t="s">
        <v>94</v>
      </c>
      <c r="C18" s="9" t="s">
        <v>9</v>
      </c>
      <c r="D18" s="44">
        <v>152000</v>
      </c>
      <c r="E18" s="45">
        <v>0.6</v>
      </c>
      <c r="F18" s="44">
        <f t="shared" si="12"/>
        <v>60800</v>
      </c>
      <c r="G18" s="10"/>
      <c r="H18" s="38">
        <v>1</v>
      </c>
      <c r="I18" s="38">
        <v>2</v>
      </c>
      <c r="J18" s="38">
        <v>0</v>
      </c>
      <c r="K18" s="10">
        <f t="shared" si="1"/>
        <v>3</v>
      </c>
      <c r="L18" s="34"/>
      <c r="M18" s="27">
        <f t="shared" si="13"/>
        <v>48640</v>
      </c>
      <c r="N18" s="27">
        <f t="shared" si="14"/>
        <v>12160</v>
      </c>
    </row>
    <row r="19" spans="1:14" ht="96.6" customHeight="1">
      <c r="A19" s="34"/>
      <c r="B19" s="9" t="s">
        <v>95</v>
      </c>
      <c r="C19" s="9" t="s">
        <v>9</v>
      </c>
      <c r="D19" s="44">
        <v>152000</v>
      </c>
      <c r="E19" s="45">
        <v>0.6</v>
      </c>
      <c r="F19" s="44">
        <f t="shared" si="12"/>
        <v>60800</v>
      </c>
      <c r="G19" s="10"/>
      <c r="H19" s="10">
        <v>3</v>
      </c>
      <c r="I19" s="10">
        <v>3</v>
      </c>
      <c r="J19" s="38">
        <v>0</v>
      </c>
      <c r="K19" s="10">
        <f t="shared" si="1"/>
        <v>6</v>
      </c>
      <c r="L19" s="34"/>
      <c r="M19" s="27">
        <f t="shared" si="13"/>
        <v>48640</v>
      </c>
      <c r="N19" s="27">
        <f t="shared" si="14"/>
        <v>12160</v>
      </c>
    </row>
    <row r="20" spans="1:14" ht="96.6" customHeight="1">
      <c r="A20" s="34"/>
      <c r="B20" s="9" t="s">
        <v>96</v>
      </c>
      <c r="C20" s="9" t="s">
        <v>97</v>
      </c>
      <c r="D20" s="44">
        <v>346000</v>
      </c>
      <c r="E20" s="45">
        <v>0.6</v>
      </c>
      <c r="F20" s="44">
        <f t="shared" si="12"/>
        <v>138400</v>
      </c>
      <c r="G20" s="10"/>
      <c r="H20" s="10">
        <v>2</v>
      </c>
      <c r="I20" s="10">
        <v>0</v>
      </c>
      <c r="J20" s="38">
        <v>1</v>
      </c>
      <c r="K20" s="10">
        <f t="shared" si="1"/>
        <v>3</v>
      </c>
      <c r="L20" s="34"/>
      <c r="M20" s="27">
        <f t="shared" si="13"/>
        <v>110720</v>
      </c>
      <c r="N20" s="27">
        <f t="shared" si="14"/>
        <v>27680</v>
      </c>
    </row>
    <row r="21" spans="1:14" ht="96.6" customHeight="1">
      <c r="A21" s="34"/>
      <c r="B21" s="9" t="s">
        <v>98</v>
      </c>
      <c r="C21" s="9" t="s">
        <v>9</v>
      </c>
      <c r="D21" s="44">
        <v>52000</v>
      </c>
      <c r="E21" s="45">
        <v>0.8</v>
      </c>
      <c r="F21" s="44">
        <f>D21*0.2</f>
        <v>10400</v>
      </c>
      <c r="G21" s="25">
        <v>5</v>
      </c>
      <c r="H21" s="10"/>
      <c r="I21" s="10"/>
      <c r="J21" s="10"/>
      <c r="K21" s="10">
        <f t="shared" si="1"/>
        <v>5</v>
      </c>
      <c r="L21" s="34"/>
      <c r="M21" s="27">
        <f t="shared" si="13"/>
        <v>8320</v>
      </c>
      <c r="N21" s="27">
        <f t="shared" si="14"/>
        <v>2080</v>
      </c>
    </row>
    <row r="22" spans="1:14" ht="96.6" customHeight="1">
      <c r="A22" s="34"/>
      <c r="B22" s="9" t="s">
        <v>99</v>
      </c>
      <c r="C22" s="9" t="s">
        <v>9</v>
      </c>
      <c r="D22" s="44">
        <v>52000</v>
      </c>
      <c r="E22" s="45">
        <v>0.8</v>
      </c>
      <c r="F22" s="44">
        <f t="shared" ref="F22:F24" si="15">D22*0.2</f>
        <v>10400</v>
      </c>
      <c r="G22" s="25">
        <v>5</v>
      </c>
      <c r="H22" s="10"/>
      <c r="I22" s="10"/>
      <c r="J22" s="10"/>
      <c r="K22" s="10">
        <f t="shared" si="1"/>
        <v>5</v>
      </c>
      <c r="L22" s="34"/>
      <c r="M22" s="27">
        <f t="shared" si="13"/>
        <v>8320</v>
      </c>
      <c r="N22" s="27">
        <f t="shared" si="14"/>
        <v>2080</v>
      </c>
    </row>
    <row r="23" spans="1:14" ht="96.6" customHeight="1">
      <c r="A23" s="34"/>
      <c r="B23" s="9" t="s">
        <v>100</v>
      </c>
      <c r="C23" s="9" t="s">
        <v>9</v>
      </c>
      <c r="D23" s="44">
        <v>52000</v>
      </c>
      <c r="E23" s="45">
        <v>0.8</v>
      </c>
      <c r="F23" s="44">
        <f t="shared" si="15"/>
        <v>10400</v>
      </c>
      <c r="G23" s="10">
        <v>3</v>
      </c>
      <c r="H23" s="10"/>
      <c r="I23" s="10"/>
      <c r="J23" s="10"/>
      <c r="K23" s="10">
        <f t="shared" si="1"/>
        <v>3</v>
      </c>
      <c r="L23" s="34"/>
      <c r="M23" s="27">
        <f t="shared" si="13"/>
        <v>8320</v>
      </c>
      <c r="N23" s="27">
        <f t="shared" si="14"/>
        <v>2080</v>
      </c>
    </row>
    <row r="24" spans="1:14" ht="96.6" customHeight="1">
      <c r="A24" s="34"/>
      <c r="B24" s="9" t="s">
        <v>101</v>
      </c>
      <c r="C24" s="9" t="s">
        <v>9</v>
      </c>
      <c r="D24" s="44">
        <v>52000</v>
      </c>
      <c r="E24" s="45">
        <v>0.8</v>
      </c>
      <c r="F24" s="44">
        <f t="shared" si="15"/>
        <v>10400</v>
      </c>
      <c r="G24" s="10">
        <v>2</v>
      </c>
      <c r="H24" s="10"/>
      <c r="I24" s="10"/>
      <c r="J24" s="10"/>
      <c r="K24" s="10">
        <f t="shared" si="1"/>
        <v>2</v>
      </c>
      <c r="L24" s="34"/>
      <c r="M24" s="27">
        <f t="shared" si="13"/>
        <v>8320</v>
      </c>
      <c r="N24" s="27">
        <f t="shared" si="14"/>
        <v>2080</v>
      </c>
    </row>
    <row r="25" spans="1:14" ht="96.6" customHeight="1">
      <c r="A25" s="34"/>
      <c r="B25" s="9" t="s">
        <v>102</v>
      </c>
      <c r="C25" s="9" t="s">
        <v>9</v>
      </c>
      <c r="D25" s="44">
        <v>58000</v>
      </c>
      <c r="E25" s="45">
        <v>0.8</v>
      </c>
      <c r="F25" s="44">
        <f>D25*0.2</f>
        <v>11600</v>
      </c>
      <c r="G25" s="10">
        <v>2</v>
      </c>
      <c r="H25" s="10"/>
      <c r="I25" s="10"/>
      <c r="J25" s="10"/>
      <c r="K25" s="10">
        <f t="shared" si="1"/>
        <v>2</v>
      </c>
      <c r="L25" s="34"/>
      <c r="M25" s="27">
        <f t="shared" si="13"/>
        <v>9280</v>
      </c>
      <c r="N25" s="27">
        <f>F25-M25</f>
        <v>2320</v>
      </c>
    </row>
    <row r="26" spans="1:14" ht="96.6" customHeight="1">
      <c r="A26" s="34"/>
      <c r="B26" s="9" t="s">
        <v>103</v>
      </c>
      <c r="C26" s="9" t="s">
        <v>9</v>
      </c>
      <c r="D26" s="44">
        <v>154000</v>
      </c>
      <c r="E26" s="45">
        <v>0.5</v>
      </c>
      <c r="F26" s="44">
        <f>D26*0.5</f>
        <v>77000</v>
      </c>
      <c r="G26" s="10">
        <v>4</v>
      </c>
      <c r="H26" s="10"/>
      <c r="I26" s="10"/>
      <c r="J26" s="10"/>
      <c r="K26" s="10">
        <f t="shared" si="1"/>
        <v>4</v>
      </c>
      <c r="L26" s="34"/>
      <c r="M26" s="27">
        <f t="shared" ref="M26:M31" si="16">F26*0.75</f>
        <v>57750</v>
      </c>
      <c r="N26" s="27">
        <f t="shared" ref="N26:N31" si="17">F26-M26</f>
        <v>19250</v>
      </c>
    </row>
    <row r="27" spans="1:14" ht="96.6" customHeight="1">
      <c r="A27" s="34"/>
      <c r="B27" s="9" t="s">
        <v>104</v>
      </c>
      <c r="C27" s="9" t="s">
        <v>9</v>
      </c>
      <c r="D27" s="44">
        <v>154000</v>
      </c>
      <c r="E27" s="45">
        <v>0.5</v>
      </c>
      <c r="F27" s="44">
        <f>D27*0.5</f>
        <v>77000</v>
      </c>
      <c r="G27" s="10">
        <v>4</v>
      </c>
      <c r="H27" s="10"/>
      <c r="I27" s="10"/>
      <c r="J27" s="10"/>
      <c r="K27" s="10">
        <f t="shared" si="1"/>
        <v>4</v>
      </c>
      <c r="L27" s="34"/>
      <c r="M27" s="27">
        <f t="shared" si="16"/>
        <v>57750</v>
      </c>
      <c r="N27" s="27">
        <f t="shared" si="17"/>
        <v>19250</v>
      </c>
    </row>
    <row r="28" spans="1:14" ht="96.6" customHeight="1">
      <c r="A28" s="34"/>
      <c r="B28" s="9" t="s">
        <v>105</v>
      </c>
      <c r="C28" s="9" t="s">
        <v>9</v>
      </c>
      <c r="D28" s="44">
        <v>93000</v>
      </c>
      <c r="E28" s="45">
        <v>0.4</v>
      </c>
      <c r="F28" s="44">
        <f>D28*0.6</f>
        <v>55800</v>
      </c>
      <c r="G28" s="10">
        <v>4</v>
      </c>
      <c r="H28" s="10"/>
      <c r="I28" s="10"/>
      <c r="J28" s="10"/>
      <c r="K28" s="10">
        <f t="shared" si="1"/>
        <v>4</v>
      </c>
      <c r="L28" s="34"/>
      <c r="M28" s="27">
        <f t="shared" si="16"/>
        <v>41850</v>
      </c>
      <c r="N28" s="27">
        <f t="shared" si="17"/>
        <v>13950</v>
      </c>
    </row>
    <row r="29" spans="1:14" ht="96.6" customHeight="1">
      <c r="A29" s="34"/>
      <c r="B29" s="9" t="s">
        <v>106</v>
      </c>
      <c r="C29" s="9" t="s">
        <v>9</v>
      </c>
      <c r="D29" s="44">
        <v>93000</v>
      </c>
      <c r="E29" s="45">
        <v>0.4</v>
      </c>
      <c r="F29" s="44">
        <f t="shared" ref="F29:F30" si="18">D29*0.6</f>
        <v>55800</v>
      </c>
      <c r="G29" s="10">
        <v>4</v>
      </c>
      <c r="H29" s="10"/>
      <c r="I29" s="10"/>
      <c r="J29" s="10"/>
      <c r="K29" s="10">
        <f t="shared" si="1"/>
        <v>4</v>
      </c>
      <c r="L29" s="34"/>
      <c r="M29" s="27">
        <f t="shared" si="16"/>
        <v>41850</v>
      </c>
      <c r="N29" s="27">
        <f t="shared" si="17"/>
        <v>13950</v>
      </c>
    </row>
    <row r="30" spans="1:14" ht="96.6" customHeight="1">
      <c r="A30" s="34"/>
      <c r="B30" s="9" t="s">
        <v>107</v>
      </c>
      <c r="C30" s="9" t="s">
        <v>9</v>
      </c>
      <c r="D30" s="44">
        <v>59000</v>
      </c>
      <c r="E30" s="45">
        <v>0.4</v>
      </c>
      <c r="F30" s="44">
        <f t="shared" si="18"/>
        <v>35400</v>
      </c>
      <c r="G30" s="10">
        <v>4</v>
      </c>
      <c r="H30" s="10"/>
      <c r="I30" s="10"/>
      <c r="J30" s="10"/>
      <c r="K30" s="10">
        <f t="shared" si="1"/>
        <v>4</v>
      </c>
      <c r="L30" s="34"/>
      <c r="M30" s="27">
        <f t="shared" si="16"/>
        <v>26550</v>
      </c>
      <c r="N30" s="27">
        <f t="shared" si="17"/>
        <v>8850</v>
      </c>
    </row>
    <row r="31" spans="1:14" ht="96.6" customHeight="1">
      <c r="A31" s="34"/>
      <c r="B31" s="9" t="s">
        <v>108</v>
      </c>
      <c r="C31" s="9" t="s">
        <v>9</v>
      </c>
      <c r="D31" s="44">
        <v>92000</v>
      </c>
      <c r="E31" s="45">
        <v>0.5</v>
      </c>
      <c r="F31" s="44">
        <f>D31*0.5</f>
        <v>46000</v>
      </c>
      <c r="G31" s="10">
        <v>4</v>
      </c>
      <c r="H31" s="10"/>
      <c r="I31" s="10"/>
      <c r="J31" s="10"/>
      <c r="K31" s="10">
        <f t="shared" si="1"/>
        <v>4</v>
      </c>
      <c r="L31" s="34"/>
      <c r="M31" s="27">
        <f t="shared" si="16"/>
        <v>34500</v>
      </c>
      <c r="N31" s="27">
        <f t="shared" si="17"/>
        <v>11500</v>
      </c>
    </row>
    <row r="32" spans="1:14" ht="96" customHeight="1">
      <c r="A32" s="34"/>
      <c r="B32" s="9" t="s">
        <v>109</v>
      </c>
      <c r="C32" s="9" t="s">
        <v>9</v>
      </c>
      <c r="D32" s="44">
        <v>59000</v>
      </c>
      <c r="E32" s="45">
        <v>0.15</v>
      </c>
      <c r="F32" s="44">
        <f>D32*0.85</f>
        <v>50150</v>
      </c>
      <c r="G32" s="25">
        <v>5</v>
      </c>
      <c r="H32" s="10"/>
      <c r="I32" s="10"/>
      <c r="J32" s="10"/>
      <c r="K32" s="10">
        <f t="shared" si="1"/>
        <v>5</v>
      </c>
      <c r="L32" s="34"/>
      <c r="M32" s="27">
        <f>F32*0.72</f>
        <v>36108</v>
      </c>
      <c r="N32" s="27">
        <f t="shared" ref="N32:N37" si="19">F32-M32</f>
        <v>14042</v>
      </c>
    </row>
    <row r="33" spans="1:14" ht="96" customHeight="1">
      <c r="A33" s="34"/>
      <c r="B33" s="9" t="s">
        <v>110</v>
      </c>
      <c r="C33" s="9" t="s">
        <v>9</v>
      </c>
      <c r="D33" s="44">
        <v>65000</v>
      </c>
      <c r="E33" s="45">
        <v>0.15</v>
      </c>
      <c r="F33" s="44">
        <f t="shared" ref="F33:F37" si="20">D33*0.85</f>
        <v>55250</v>
      </c>
      <c r="G33" s="25">
        <v>5</v>
      </c>
      <c r="H33" s="10"/>
      <c r="I33" s="10"/>
      <c r="J33" s="10"/>
      <c r="K33" s="10">
        <f t="shared" si="1"/>
        <v>5</v>
      </c>
      <c r="L33" s="34"/>
      <c r="M33" s="27">
        <f t="shared" ref="M33:M37" si="21">F33*0.72</f>
        <v>39780</v>
      </c>
      <c r="N33" s="27">
        <f t="shared" si="19"/>
        <v>15470</v>
      </c>
    </row>
    <row r="34" spans="1:14" ht="96" customHeight="1">
      <c r="A34" s="34"/>
      <c r="B34" s="9" t="s">
        <v>111</v>
      </c>
      <c r="C34" s="9" t="s">
        <v>9</v>
      </c>
      <c r="D34" s="44">
        <v>65000</v>
      </c>
      <c r="E34" s="45">
        <v>0.15</v>
      </c>
      <c r="F34" s="44">
        <f t="shared" si="20"/>
        <v>55250</v>
      </c>
      <c r="G34" s="25">
        <v>5</v>
      </c>
      <c r="H34" s="10"/>
      <c r="I34" s="10"/>
      <c r="J34" s="10"/>
      <c r="K34" s="10">
        <f t="shared" si="1"/>
        <v>5</v>
      </c>
      <c r="L34" s="34"/>
      <c r="M34" s="27">
        <f t="shared" si="21"/>
        <v>39780</v>
      </c>
      <c r="N34" s="27">
        <f t="shared" si="19"/>
        <v>15470</v>
      </c>
    </row>
    <row r="35" spans="1:14" ht="96" customHeight="1">
      <c r="A35" s="34"/>
      <c r="B35" s="9" t="s">
        <v>112</v>
      </c>
      <c r="C35" s="9" t="s">
        <v>9</v>
      </c>
      <c r="D35" s="44">
        <v>62000</v>
      </c>
      <c r="E35" s="45">
        <v>0.15</v>
      </c>
      <c r="F35" s="44">
        <f t="shared" si="20"/>
        <v>52700</v>
      </c>
      <c r="G35" s="25">
        <v>5</v>
      </c>
      <c r="H35" s="10"/>
      <c r="I35" s="10"/>
      <c r="J35" s="10"/>
      <c r="K35" s="10">
        <f t="shared" si="1"/>
        <v>5</v>
      </c>
      <c r="L35" s="34"/>
      <c r="M35" s="27">
        <f t="shared" si="21"/>
        <v>37944</v>
      </c>
      <c r="N35" s="27">
        <f t="shared" si="19"/>
        <v>14756</v>
      </c>
    </row>
    <row r="36" spans="1:14" ht="96" customHeight="1">
      <c r="A36" s="34"/>
      <c r="B36" s="9" t="s">
        <v>113</v>
      </c>
      <c r="C36" s="9" t="s">
        <v>9</v>
      </c>
      <c r="D36" s="44">
        <v>62000</v>
      </c>
      <c r="E36" s="45">
        <v>0.15</v>
      </c>
      <c r="F36" s="44">
        <f t="shared" si="20"/>
        <v>52700</v>
      </c>
      <c r="G36" s="25">
        <v>5</v>
      </c>
      <c r="H36" s="10"/>
      <c r="I36" s="10"/>
      <c r="J36" s="10"/>
      <c r="K36" s="10">
        <f t="shared" si="1"/>
        <v>5</v>
      </c>
      <c r="L36" s="34"/>
      <c r="M36" s="27">
        <f t="shared" si="21"/>
        <v>37944</v>
      </c>
      <c r="N36" s="27">
        <f t="shared" si="19"/>
        <v>14756</v>
      </c>
    </row>
    <row r="37" spans="1:14" ht="96" customHeight="1">
      <c r="A37" s="34"/>
      <c r="B37" s="9" t="s">
        <v>114</v>
      </c>
      <c r="C37" s="9" t="s">
        <v>9</v>
      </c>
      <c r="D37" s="44">
        <v>65000</v>
      </c>
      <c r="E37" s="45">
        <v>0.15</v>
      </c>
      <c r="F37" s="44">
        <f t="shared" si="20"/>
        <v>55250</v>
      </c>
      <c r="G37" s="25">
        <v>5</v>
      </c>
      <c r="H37" s="10"/>
      <c r="I37" s="10"/>
      <c r="J37" s="10"/>
      <c r="K37" s="10">
        <f t="shared" si="1"/>
        <v>5</v>
      </c>
      <c r="L37" s="34"/>
      <c r="M37" s="27">
        <f t="shared" si="21"/>
        <v>39780</v>
      </c>
      <c r="N37" s="27">
        <f t="shared" si="19"/>
        <v>15470</v>
      </c>
    </row>
    <row r="38" spans="1:14">
      <c r="A38" s="11"/>
      <c r="B38" s="11"/>
      <c r="C38" s="11"/>
      <c r="D38" s="16"/>
      <c r="E38" s="17"/>
      <c r="F38" s="16"/>
      <c r="K38" s="39">
        <f>SUM(K2:K37)</f>
        <v>137</v>
      </c>
    </row>
    <row r="39" spans="1:14">
      <c r="A39" s="11"/>
      <c r="B39" s="11"/>
      <c r="C39" s="11"/>
      <c r="D39" s="16"/>
      <c r="E39" s="17"/>
      <c r="F39" s="16"/>
    </row>
    <row r="40" spans="1:14">
      <c r="A40" s="11"/>
      <c r="B40" s="11"/>
      <c r="C40" s="11"/>
      <c r="D40" s="16"/>
      <c r="E40" s="17"/>
      <c r="F40" s="16"/>
    </row>
    <row r="41" spans="1:14">
      <c r="A41" s="11"/>
      <c r="B41" s="11"/>
      <c r="C41" s="11"/>
      <c r="D41" s="16"/>
      <c r="E41" s="17"/>
      <c r="F41" s="16"/>
    </row>
    <row r="42" spans="1:14">
      <c r="A42" s="11"/>
      <c r="B42" s="11"/>
      <c r="C42" s="11"/>
      <c r="D42" s="16"/>
      <c r="E42" s="17"/>
      <c r="F42" s="16"/>
    </row>
    <row r="43" spans="1:14">
      <c r="A43" s="11"/>
      <c r="B43" s="11"/>
      <c r="C43" s="11"/>
      <c r="D43" s="16"/>
      <c r="E43" s="17"/>
      <c r="F43" s="16"/>
    </row>
    <row r="44" spans="1:14">
      <c r="A44" s="11"/>
      <c r="B44" s="11"/>
      <c r="C44" s="11"/>
      <c r="D44" s="16"/>
      <c r="E44" s="17"/>
      <c r="F44" s="16"/>
    </row>
    <row r="45" spans="1:14">
      <c r="A45" s="11"/>
      <c r="B45" s="11"/>
      <c r="C45" s="11"/>
      <c r="D45" s="16"/>
      <c r="E45" s="17"/>
      <c r="F45" s="16"/>
    </row>
    <row r="46" spans="1:14">
      <c r="A46" s="11"/>
      <c r="B46" s="11"/>
      <c r="C46" s="11"/>
      <c r="D46" s="16"/>
      <c r="E46" s="17"/>
      <c r="F46" s="16"/>
    </row>
    <row r="47" spans="1:14">
      <c r="A47" s="11"/>
      <c r="B47" s="11"/>
      <c r="C47" s="11"/>
      <c r="D47" s="16"/>
      <c r="E47" s="17"/>
      <c r="F47" s="16"/>
    </row>
    <row r="48" spans="1:14">
      <c r="A48" s="11"/>
      <c r="B48" s="11"/>
      <c r="C48" s="11"/>
      <c r="D48" s="16"/>
      <c r="E48" s="17"/>
      <c r="F48" s="16"/>
    </row>
    <row r="49" spans="1:6">
      <c r="A49" s="11"/>
      <c r="B49" s="11"/>
      <c r="C49" s="11"/>
      <c r="D49" s="16"/>
      <c r="E49" s="17"/>
      <c r="F49" s="16"/>
    </row>
    <row r="50" spans="1:6">
      <c r="A50" s="11"/>
      <c r="B50" s="11"/>
      <c r="C50" s="11"/>
      <c r="D50" s="16"/>
      <c r="E50" s="17"/>
      <c r="F50" s="16"/>
    </row>
    <row r="51" spans="1:6">
      <c r="A51" s="11"/>
      <c r="B51" s="11"/>
      <c r="C51" s="11"/>
      <c r="D51" s="16"/>
      <c r="E51" s="17"/>
      <c r="F51" s="16"/>
    </row>
    <row r="52" spans="1:6">
      <c r="A52" s="11"/>
      <c r="B52" s="11"/>
      <c r="C52" s="11"/>
      <c r="D52" s="16"/>
      <c r="E52" s="17"/>
      <c r="F52" s="16"/>
    </row>
    <row r="53" spans="1:6">
      <c r="A53" s="11"/>
      <c r="B53" s="11"/>
      <c r="C53" s="11"/>
      <c r="D53" s="16"/>
      <c r="E53" s="17"/>
      <c r="F53" s="16"/>
    </row>
    <row r="54" spans="1:6">
      <c r="A54" s="11"/>
      <c r="B54" s="11"/>
      <c r="C54" s="11"/>
      <c r="D54" s="16"/>
      <c r="E54" s="17"/>
      <c r="F54" s="16"/>
    </row>
    <row r="55" spans="1:6">
      <c r="A55" s="11"/>
      <c r="B55" s="11"/>
      <c r="C55" s="11"/>
      <c r="D55" s="16"/>
      <c r="E55" s="17"/>
      <c r="F55" s="16"/>
    </row>
    <row r="56" spans="1:6">
      <c r="A56" s="11"/>
      <c r="B56" s="11"/>
      <c r="C56" s="11"/>
      <c r="D56" s="16"/>
      <c r="E56" s="17"/>
      <c r="F56" s="16"/>
    </row>
    <row r="57" spans="1:6">
      <c r="A57" s="11"/>
      <c r="B57" s="11"/>
      <c r="C57" s="11"/>
      <c r="D57" s="16"/>
      <c r="E57" s="17"/>
      <c r="F57" s="16"/>
    </row>
    <row r="58" spans="1:6">
      <c r="A58" s="11"/>
      <c r="B58" s="11"/>
      <c r="C58" s="11"/>
      <c r="D58" s="16"/>
      <c r="E58" s="17"/>
      <c r="F58" s="16"/>
    </row>
    <row r="59" spans="1:6">
      <c r="A59" s="11"/>
      <c r="B59" s="11"/>
      <c r="C59" s="11"/>
      <c r="D59" s="16"/>
      <c r="E59" s="17"/>
      <c r="F59" s="16"/>
    </row>
    <row r="60" spans="1:6">
      <c r="A60" s="11"/>
      <c r="B60" s="11"/>
      <c r="C60" s="11"/>
      <c r="D60" s="16"/>
      <c r="E60" s="17"/>
      <c r="F60" s="16"/>
    </row>
    <row r="61" spans="1:6">
      <c r="A61" s="11"/>
      <c r="B61" s="11"/>
      <c r="C61" s="11"/>
      <c r="D61" s="16"/>
      <c r="E61" s="17"/>
      <c r="F61" s="16"/>
    </row>
    <row r="62" spans="1:6">
      <c r="A62" s="11"/>
      <c r="B62" s="11"/>
      <c r="C62" s="11"/>
      <c r="D62" s="16"/>
      <c r="E62" s="17"/>
      <c r="F62" s="16"/>
    </row>
    <row r="63" spans="1:6">
      <c r="A63" s="11"/>
      <c r="B63" s="11"/>
      <c r="C63" s="11"/>
      <c r="D63" s="16"/>
      <c r="E63" s="17"/>
      <c r="F63" s="16"/>
    </row>
    <row r="64" spans="1:6">
      <c r="A64" s="11"/>
      <c r="B64" s="11"/>
      <c r="C64" s="11"/>
      <c r="D64" s="16"/>
      <c r="E64" s="17"/>
      <c r="F64" s="16"/>
    </row>
    <row r="65" spans="1:6">
      <c r="A65" s="11"/>
      <c r="B65" s="11"/>
      <c r="C65" s="11"/>
      <c r="D65" s="16"/>
      <c r="E65" s="17"/>
      <c r="F65" s="16"/>
    </row>
    <row r="66" spans="1:6">
      <c r="A66" s="11"/>
      <c r="B66" s="11"/>
      <c r="C66" s="11"/>
      <c r="D66" s="16"/>
      <c r="E66" s="17"/>
      <c r="F66" s="16"/>
    </row>
    <row r="67" spans="1:6">
      <c r="A67" s="11"/>
      <c r="B67" s="11"/>
      <c r="C67" s="11"/>
      <c r="D67" s="16"/>
      <c r="E67" s="17"/>
      <c r="F67" s="16"/>
    </row>
    <row r="68" spans="1:6">
      <c r="A68" s="11"/>
      <c r="B68" s="11"/>
      <c r="C68" s="11"/>
      <c r="D68" s="16"/>
      <c r="E68" s="17"/>
      <c r="F68" s="16"/>
    </row>
    <row r="69" spans="1:6">
      <c r="A69" s="11"/>
      <c r="B69" s="11"/>
      <c r="C69" s="11"/>
      <c r="D69" s="16"/>
      <c r="E69" s="17"/>
      <c r="F69" s="16"/>
    </row>
    <row r="70" spans="1:6">
      <c r="A70" s="11"/>
      <c r="B70" s="11"/>
      <c r="C70" s="11"/>
      <c r="D70" s="16"/>
      <c r="E70" s="17"/>
      <c r="F70" s="16"/>
    </row>
    <row r="71" spans="1:6">
      <c r="A71" s="11"/>
      <c r="B71" s="11"/>
      <c r="C71" s="11"/>
      <c r="D71" s="16"/>
      <c r="E71" s="17"/>
      <c r="F71" s="16"/>
    </row>
    <row r="72" spans="1:6">
      <c r="A72" s="11"/>
      <c r="B72" s="11"/>
      <c r="C72" s="11"/>
      <c r="D72" s="16"/>
      <c r="E72" s="17"/>
      <c r="F72" s="16"/>
    </row>
    <row r="73" spans="1:6">
      <c r="A73" s="11"/>
      <c r="B73" s="11"/>
      <c r="C73" s="11"/>
      <c r="D73" s="16"/>
      <c r="E73" s="17"/>
      <c r="F73" s="16"/>
    </row>
    <row r="74" spans="1:6">
      <c r="A74" s="11"/>
      <c r="B74" s="11"/>
      <c r="C74" s="11"/>
      <c r="D74" s="16"/>
      <c r="E74" s="17"/>
      <c r="F74" s="16"/>
    </row>
    <row r="75" spans="1:6">
      <c r="A75" s="11"/>
      <c r="B75" s="11"/>
      <c r="C75" s="11"/>
      <c r="D75" s="16"/>
      <c r="E75" s="17"/>
      <c r="F75" s="16"/>
    </row>
    <row r="76" spans="1:6">
      <c r="A76" s="11"/>
      <c r="B76" s="11"/>
      <c r="C76" s="11"/>
      <c r="D76" s="16"/>
      <c r="E76" s="17"/>
      <c r="F76" s="16"/>
    </row>
    <row r="77" spans="1:6">
      <c r="A77" s="11"/>
      <c r="B77" s="11"/>
      <c r="C77" s="11"/>
      <c r="D77" s="16"/>
      <c r="E77" s="17"/>
      <c r="F77" s="16"/>
    </row>
    <row r="78" spans="1:6">
      <c r="A78" s="11"/>
      <c r="B78" s="11"/>
      <c r="C78" s="11"/>
      <c r="D78" s="16"/>
      <c r="E78" s="17"/>
      <c r="F78" s="16"/>
    </row>
    <row r="79" spans="1:6">
      <c r="A79" s="11"/>
      <c r="B79" s="11"/>
      <c r="C79" s="11"/>
      <c r="D79" s="16"/>
      <c r="E79" s="17"/>
      <c r="F79" s="16"/>
    </row>
    <row r="80" spans="1:6">
      <c r="A80" s="11"/>
      <c r="B80" s="11"/>
      <c r="C80" s="11"/>
      <c r="D80" s="16"/>
      <c r="E80" s="17"/>
      <c r="F80" s="16"/>
    </row>
    <row r="81" spans="1:6">
      <c r="A81" s="11"/>
      <c r="B81" s="11"/>
      <c r="C81" s="11"/>
      <c r="D81" s="16"/>
      <c r="E81" s="17"/>
      <c r="F81" s="16"/>
    </row>
    <row r="82" spans="1:6">
      <c r="A82" s="11"/>
      <c r="B82" s="11"/>
      <c r="C82" s="11"/>
      <c r="D82" s="16"/>
      <c r="E82" s="17"/>
      <c r="F82" s="16"/>
    </row>
    <row r="83" spans="1:6">
      <c r="A83" s="11"/>
      <c r="B83" s="11"/>
      <c r="C83" s="11"/>
      <c r="D83" s="16"/>
      <c r="E83" s="17"/>
      <c r="F83" s="16"/>
    </row>
    <row r="84" spans="1:6">
      <c r="A84" s="11"/>
      <c r="B84" s="11"/>
      <c r="C84" s="11"/>
      <c r="D84" s="16"/>
      <c r="E84" s="17"/>
      <c r="F84" s="16"/>
    </row>
    <row r="85" spans="1:6">
      <c r="A85" s="11"/>
      <c r="B85" s="11"/>
      <c r="C85" s="11"/>
      <c r="D85" s="16"/>
      <c r="E85" s="17"/>
      <c r="F85" s="16"/>
    </row>
    <row r="86" spans="1:6">
      <c r="A86" s="11"/>
      <c r="B86" s="11"/>
      <c r="C86" s="11"/>
      <c r="D86" s="16"/>
      <c r="E86" s="17"/>
      <c r="F86" s="16"/>
    </row>
    <row r="87" spans="1:6">
      <c r="A87" s="11"/>
      <c r="B87" s="11"/>
      <c r="C87" s="11"/>
      <c r="D87" s="16"/>
      <c r="E87" s="17"/>
      <c r="F87" s="16"/>
    </row>
    <row r="88" spans="1:6">
      <c r="A88" s="11"/>
      <c r="B88" s="11"/>
      <c r="C88" s="11"/>
      <c r="D88" s="16"/>
      <c r="E88" s="17"/>
      <c r="F88" s="16"/>
    </row>
    <row r="89" spans="1:6">
      <c r="A89" s="11"/>
      <c r="B89" s="11"/>
      <c r="C89" s="11"/>
      <c r="D89" s="16"/>
      <c r="E89" s="17"/>
      <c r="F89" s="16"/>
    </row>
    <row r="90" spans="1:6">
      <c r="A90" s="11"/>
      <c r="B90" s="11"/>
      <c r="C90" s="11"/>
      <c r="D90" s="16"/>
      <c r="E90" s="17"/>
      <c r="F90" s="16"/>
    </row>
    <row r="91" spans="1:6">
      <c r="A91" s="11"/>
      <c r="B91" s="11"/>
      <c r="C91" s="11"/>
      <c r="D91" s="16"/>
      <c r="E91" s="17"/>
      <c r="F91" s="16"/>
    </row>
    <row r="92" spans="1:6">
      <c r="A92" s="11"/>
      <c r="B92" s="11"/>
      <c r="C92" s="11"/>
      <c r="D92" s="16"/>
      <c r="E92" s="17"/>
      <c r="F92" s="16"/>
    </row>
    <row r="93" spans="1:6">
      <c r="A93" s="11"/>
      <c r="B93" s="11"/>
      <c r="C93" s="11"/>
      <c r="D93" s="16"/>
      <c r="E93" s="17"/>
      <c r="F93" s="16"/>
    </row>
    <row r="94" spans="1:6">
      <c r="A94" s="11"/>
      <c r="B94" s="11"/>
      <c r="C94" s="11"/>
      <c r="D94" s="16"/>
      <c r="E94" s="17"/>
      <c r="F94" s="16"/>
    </row>
    <row r="95" spans="1:6">
      <c r="A95" s="11"/>
      <c r="B95" s="11"/>
      <c r="C95" s="11"/>
      <c r="D95" s="16"/>
      <c r="E95" s="17"/>
      <c r="F95" s="16"/>
    </row>
    <row r="96" spans="1:6">
      <c r="A96" s="11"/>
      <c r="B96" s="11"/>
      <c r="C96" s="11"/>
      <c r="D96" s="16"/>
      <c r="E96" s="17"/>
      <c r="F96" s="16"/>
    </row>
    <row r="97" spans="1:6">
      <c r="A97" s="11"/>
      <c r="B97" s="11"/>
      <c r="C97" s="11"/>
      <c r="D97" s="16"/>
      <c r="E97" s="17"/>
      <c r="F97" s="16"/>
    </row>
    <row r="98" spans="1:6">
      <c r="A98" s="11"/>
      <c r="B98" s="11"/>
      <c r="C98" s="11"/>
      <c r="D98" s="16"/>
      <c r="E98" s="17"/>
      <c r="F98" s="16"/>
    </row>
    <row r="99" spans="1:6">
      <c r="A99" s="11"/>
      <c r="B99" s="11"/>
      <c r="C99" s="11"/>
      <c r="D99" s="16"/>
      <c r="E99" s="17"/>
      <c r="F99" s="16"/>
    </row>
    <row r="100" spans="1:6">
      <c r="A100" s="11"/>
      <c r="B100" s="11"/>
      <c r="C100" s="11"/>
      <c r="D100" s="16"/>
      <c r="E100" s="17"/>
      <c r="F100" s="16"/>
    </row>
    <row r="101" spans="1:6">
      <c r="A101" s="11"/>
      <c r="B101" s="11"/>
      <c r="C101" s="11"/>
      <c r="D101" s="16"/>
      <c r="E101" s="17"/>
      <c r="F101" s="16"/>
    </row>
    <row r="102" spans="1:6">
      <c r="A102" s="11"/>
      <c r="B102" s="11"/>
      <c r="C102" s="11"/>
      <c r="D102" s="16"/>
      <c r="E102" s="17"/>
      <c r="F102" s="16"/>
    </row>
    <row r="103" spans="1:6">
      <c r="A103" s="11"/>
      <c r="B103" s="11"/>
      <c r="C103" s="11"/>
      <c r="D103" s="16"/>
      <c r="E103" s="17"/>
      <c r="F103" s="16"/>
    </row>
    <row r="104" spans="1:6">
      <c r="A104" s="11"/>
      <c r="B104" s="11"/>
      <c r="C104" s="11"/>
      <c r="D104" s="16"/>
      <c r="E104" s="17"/>
      <c r="F104" s="16"/>
    </row>
    <row r="105" spans="1:6">
      <c r="A105" s="11"/>
      <c r="B105" s="11"/>
      <c r="C105" s="11"/>
      <c r="D105" s="16"/>
      <c r="E105" s="17"/>
      <c r="F105" s="16"/>
    </row>
    <row r="106" spans="1:6">
      <c r="A106" s="11"/>
      <c r="B106" s="11"/>
      <c r="C106" s="11"/>
      <c r="D106" s="16"/>
      <c r="E106" s="17"/>
      <c r="F106" s="16"/>
    </row>
    <row r="107" spans="1:6">
      <c r="A107" s="11"/>
      <c r="B107" s="11"/>
      <c r="C107" s="11"/>
      <c r="D107" s="16"/>
      <c r="E107" s="17"/>
      <c r="F107" s="16"/>
    </row>
    <row r="108" spans="1:6">
      <c r="A108" s="11"/>
      <c r="B108" s="11"/>
      <c r="C108" s="11"/>
      <c r="D108" s="16"/>
      <c r="E108" s="17"/>
      <c r="F108" s="16"/>
    </row>
    <row r="109" spans="1:6">
      <c r="A109" s="11"/>
      <c r="B109" s="11"/>
      <c r="C109" s="11"/>
      <c r="D109" s="16"/>
      <c r="E109" s="17"/>
      <c r="F109" s="16"/>
    </row>
    <row r="110" spans="1:6">
      <c r="A110" s="11"/>
      <c r="B110" s="11"/>
      <c r="C110" s="11"/>
      <c r="D110" s="16"/>
      <c r="E110" s="17"/>
      <c r="F110" s="16"/>
    </row>
    <row r="111" spans="1:6">
      <c r="A111" s="11"/>
      <c r="B111" s="11"/>
      <c r="C111" s="11"/>
      <c r="D111" s="16"/>
      <c r="E111" s="17"/>
      <c r="F111" s="16"/>
    </row>
    <row r="112" spans="1:6">
      <c r="A112" s="11"/>
      <c r="B112" s="11"/>
      <c r="C112" s="11"/>
      <c r="D112" s="16"/>
      <c r="E112" s="17"/>
      <c r="F112" s="16"/>
    </row>
    <row r="113" spans="1:6">
      <c r="A113" s="11"/>
      <c r="B113" s="11"/>
      <c r="C113" s="11"/>
      <c r="D113" s="16"/>
      <c r="E113" s="17"/>
      <c r="F113" s="16"/>
    </row>
    <row r="114" spans="1:6">
      <c r="A114" s="11"/>
      <c r="B114" s="11"/>
      <c r="C114" s="11"/>
      <c r="D114" s="16"/>
      <c r="E114" s="17"/>
      <c r="F114" s="16"/>
    </row>
    <row r="115" spans="1:6">
      <c r="A115" s="11"/>
      <c r="B115" s="11"/>
      <c r="C115" s="11"/>
      <c r="D115" s="16"/>
      <c r="E115" s="17"/>
      <c r="F115" s="16"/>
    </row>
    <row r="116" spans="1:6">
      <c r="A116" s="11"/>
      <c r="B116" s="11"/>
      <c r="C116" s="11"/>
      <c r="D116" s="16"/>
      <c r="E116" s="17"/>
      <c r="F116" s="16"/>
    </row>
    <row r="117" spans="1:6">
      <c r="A117" s="11"/>
      <c r="B117" s="11"/>
      <c r="C117" s="11"/>
      <c r="D117" s="16"/>
      <c r="E117" s="17"/>
      <c r="F117" s="16"/>
    </row>
    <row r="118" spans="1:6">
      <c r="A118" s="11"/>
      <c r="B118" s="11"/>
      <c r="C118" s="11"/>
      <c r="D118" s="16"/>
      <c r="E118" s="17"/>
      <c r="F118" s="16"/>
    </row>
    <row r="119" spans="1:6">
      <c r="A119" s="11"/>
      <c r="B119" s="11"/>
      <c r="C119" s="11"/>
      <c r="D119" s="16"/>
      <c r="E119" s="17"/>
      <c r="F119" s="16"/>
    </row>
    <row r="120" spans="1:6">
      <c r="A120" s="11"/>
      <c r="B120" s="11"/>
      <c r="C120" s="11"/>
      <c r="D120" s="16"/>
      <c r="E120" s="17"/>
      <c r="F120" s="16"/>
    </row>
    <row r="121" spans="1:6">
      <c r="A121" s="11"/>
      <c r="B121" s="11"/>
      <c r="C121" s="11"/>
      <c r="D121" s="16"/>
      <c r="E121" s="17"/>
      <c r="F121" s="16"/>
    </row>
    <row r="122" spans="1:6">
      <c r="A122" s="11"/>
      <c r="B122" s="11"/>
      <c r="C122" s="11"/>
      <c r="D122" s="16"/>
      <c r="E122" s="17"/>
      <c r="F122" s="16"/>
    </row>
    <row r="123" spans="1:6">
      <c r="A123" s="11"/>
      <c r="B123" s="11"/>
      <c r="C123" s="11"/>
      <c r="D123" s="16"/>
      <c r="E123" s="17"/>
      <c r="F123" s="16"/>
    </row>
    <row r="124" spans="1:6">
      <c r="A124" s="11"/>
      <c r="B124" s="11"/>
      <c r="C124" s="11"/>
      <c r="D124" s="16"/>
      <c r="E124" s="17"/>
      <c r="F124" s="16"/>
    </row>
    <row r="125" spans="1:6">
      <c r="A125" s="11"/>
      <c r="B125" s="11"/>
      <c r="C125" s="11"/>
      <c r="D125" s="16"/>
      <c r="E125" s="17"/>
      <c r="F125" s="16"/>
    </row>
    <row r="126" spans="1:6">
      <c r="A126" s="11"/>
      <c r="B126" s="11"/>
      <c r="C126" s="11"/>
      <c r="D126" s="16"/>
      <c r="E126" s="17"/>
      <c r="F126" s="16"/>
    </row>
    <row r="127" spans="1:6">
      <c r="A127" s="11"/>
      <c r="B127" s="11"/>
      <c r="C127" s="11"/>
      <c r="D127" s="16"/>
      <c r="E127" s="17"/>
      <c r="F127" s="16"/>
    </row>
    <row r="128" spans="1:6">
      <c r="A128" s="11"/>
      <c r="B128" s="11"/>
      <c r="C128" s="11"/>
      <c r="D128" s="16"/>
      <c r="E128" s="17"/>
      <c r="F128" s="16"/>
    </row>
    <row r="129" spans="1:6">
      <c r="A129" s="11"/>
      <c r="B129" s="11"/>
      <c r="C129" s="11"/>
      <c r="D129" s="16"/>
      <c r="E129" s="17"/>
      <c r="F129" s="16"/>
    </row>
    <row r="130" spans="1:6">
      <c r="A130" s="11"/>
      <c r="B130" s="11"/>
      <c r="C130" s="11"/>
      <c r="D130" s="16"/>
      <c r="E130" s="17"/>
      <c r="F130" s="16"/>
    </row>
    <row r="131" spans="1:6">
      <c r="A131" s="11"/>
      <c r="B131" s="11"/>
      <c r="C131" s="11"/>
      <c r="D131" s="16"/>
      <c r="E131" s="17"/>
      <c r="F131" s="16"/>
    </row>
    <row r="132" spans="1:6">
      <c r="A132" s="11"/>
      <c r="B132" s="11"/>
      <c r="C132" s="11"/>
      <c r="D132" s="16"/>
      <c r="E132" s="17"/>
      <c r="F132" s="16"/>
    </row>
    <row r="133" spans="1:6">
      <c r="A133" s="11"/>
      <c r="B133" s="11"/>
      <c r="C133" s="11"/>
      <c r="D133" s="16"/>
      <c r="E133" s="17"/>
      <c r="F133" s="16"/>
    </row>
    <row r="134" spans="1:6">
      <c r="A134" s="11"/>
      <c r="B134" s="11"/>
      <c r="C134" s="11"/>
      <c r="D134" s="16"/>
      <c r="E134" s="17"/>
      <c r="F134" s="16"/>
    </row>
    <row r="135" spans="1:6">
      <c r="A135" s="11"/>
      <c r="B135" s="11"/>
      <c r="C135" s="11"/>
      <c r="D135" s="16"/>
      <c r="E135" s="17"/>
      <c r="F135" s="16"/>
    </row>
    <row r="136" spans="1:6">
      <c r="A136" s="11"/>
      <c r="B136" s="11"/>
      <c r="C136" s="11"/>
      <c r="D136" s="16"/>
      <c r="E136" s="17"/>
      <c r="F136" s="16"/>
    </row>
    <row r="137" spans="1:6">
      <c r="A137" s="11"/>
      <c r="B137" s="11"/>
      <c r="C137" s="11"/>
      <c r="D137" s="16"/>
      <c r="E137" s="17"/>
      <c r="F137" s="16"/>
    </row>
    <row r="138" spans="1:6">
      <c r="A138" s="11"/>
      <c r="B138" s="11"/>
      <c r="C138" s="11"/>
      <c r="D138" s="16"/>
      <c r="E138" s="17"/>
      <c r="F138" s="16"/>
    </row>
    <row r="139" spans="1:6">
      <c r="A139" s="11"/>
      <c r="B139" s="11"/>
      <c r="C139" s="11"/>
      <c r="D139" s="16"/>
      <c r="E139" s="17"/>
      <c r="F139" s="16"/>
    </row>
    <row r="140" spans="1:6">
      <c r="A140" s="11"/>
      <c r="B140" s="11"/>
      <c r="C140" s="11"/>
      <c r="D140" s="16"/>
      <c r="E140" s="17"/>
      <c r="F140" s="16"/>
    </row>
    <row r="141" spans="1:6">
      <c r="A141" s="11"/>
      <c r="B141" s="11"/>
      <c r="C141" s="11"/>
      <c r="D141" s="16"/>
      <c r="E141" s="17"/>
      <c r="F141" s="16"/>
    </row>
    <row r="142" spans="1:6">
      <c r="A142" s="11"/>
      <c r="B142" s="11"/>
      <c r="C142" s="11"/>
      <c r="D142" s="16"/>
      <c r="E142" s="17"/>
      <c r="F142" s="16"/>
    </row>
    <row r="143" spans="1:6">
      <c r="A143" s="11"/>
      <c r="B143" s="11"/>
      <c r="C143" s="11"/>
      <c r="D143" s="16"/>
      <c r="E143" s="17"/>
      <c r="F143" s="16"/>
    </row>
    <row r="144" spans="1:6">
      <c r="A144" s="11"/>
      <c r="B144" s="11"/>
      <c r="C144" s="11"/>
      <c r="D144" s="16"/>
      <c r="E144" s="17"/>
      <c r="F144" s="16"/>
    </row>
    <row r="145" spans="1:6">
      <c r="A145" s="11"/>
      <c r="B145" s="11"/>
      <c r="C145" s="11"/>
      <c r="D145" s="16"/>
      <c r="E145" s="17"/>
      <c r="F145" s="16"/>
    </row>
    <row r="146" spans="1:6">
      <c r="A146" s="11"/>
      <c r="B146" s="11"/>
      <c r="C146" s="11"/>
      <c r="D146" s="16"/>
      <c r="E146" s="17"/>
      <c r="F146" s="16"/>
    </row>
    <row r="147" spans="1:6">
      <c r="A147" s="11"/>
      <c r="B147" s="11"/>
      <c r="C147" s="11"/>
      <c r="D147" s="16"/>
      <c r="E147" s="17"/>
      <c r="F147" s="16"/>
    </row>
    <row r="148" spans="1:6">
      <c r="A148" s="11"/>
      <c r="B148" s="11"/>
      <c r="C148" s="11"/>
      <c r="D148" s="16"/>
      <c r="E148" s="17"/>
      <c r="F148" s="16"/>
    </row>
    <row r="149" spans="1:6">
      <c r="A149" s="11"/>
      <c r="B149" s="11"/>
      <c r="C149" s="11"/>
      <c r="D149" s="16"/>
      <c r="E149" s="17"/>
      <c r="F149" s="16"/>
    </row>
    <row r="150" spans="1:6">
      <c r="A150" s="11"/>
      <c r="B150" s="11"/>
      <c r="C150" s="11"/>
      <c r="D150" s="16"/>
      <c r="E150" s="17"/>
      <c r="F150" s="16"/>
    </row>
    <row r="151" spans="1:6">
      <c r="A151" s="11"/>
      <c r="B151" s="11"/>
      <c r="C151" s="11"/>
      <c r="D151" s="16"/>
      <c r="E151" s="17"/>
      <c r="F151" s="16"/>
    </row>
    <row r="152" spans="1:6">
      <c r="A152" s="11"/>
      <c r="B152" s="11"/>
      <c r="C152" s="11"/>
      <c r="D152" s="16"/>
      <c r="E152" s="17"/>
      <c r="F152" s="16"/>
    </row>
    <row r="153" spans="1:6">
      <c r="A153" s="11"/>
      <c r="B153" s="11"/>
      <c r="C153" s="11"/>
      <c r="D153" s="16"/>
      <c r="E153" s="17"/>
      <c r="F153" s="16"/>
    </row>
    <row r="154" spans="1:6">
      <c r="A154" s="11"/>
      <c r="B154" s="11"/>
      <c r="C154" s="11"/>
      <c r="D154" s="16"/>
      <c r="E154" s="17"/>
      <c r="F154" s="16"/>
    </row>
    <row r="155" spans="1:6">
      <c r="A155" s="11"/>
      <c r="B155" s="11"/>
      <c r="C155" s="11"/>
      <c r="D155" s="16"/>
      <c r="E155" s="17"/>
      <c r="F155" s="16"/>
    </row>
    <row r="156" spans="1:6">
      <c r="A156" s="11"/>
      <c r="B156" s="11"/>
      <c r="C156" s="11"/>
      <c r="D156" s="16"/>
      <c r="E156" s="17"/>
      <c r="F156" s="16"/>
    </row>
    <row r="157" spans="1:6">
      <c r="A157" s="11"/>
      <c r="B157" s="11"/>
      <c r="C157" s="11"/>
      <c r="D157" s="16"/>
      <c r="E157" s="17"/>
      <c r="F157" s="16"/>
    </row>
    <row r="158" spans="1:6">
      <c r="A158" s="11"/>
      <c r="B158" s="11"/>
      <c r="C158" s="11"/>
      <c r="D158" s="16"/>
      <c r="E158" s="17"/>
      <c r="F158" s="16"/>
    </row>
    <row r="159" spans="1:6">
      <c r="A159" s="11"/>
      <c r="B159" s="11"/>
      <c r="C159" s="11"/>
      <c r="D159" s="16"/>
      <c r="E159" s="17"/>
      <c r="F159" s="16"/>
    </row>
    <row r="160" spans="1:6">
      <c r="A160" s="11"/>
      <c r="B160" s="11"/>
      <c r="C160" s="11"/>
      <c r="D160" s="16"/>
      <c r="E160" s="17"/>
      <c r="F160" s="16"/>
    </row>
    <row r="161" spans="1:6">
      <c r="A161" s="11"/>
      <c r="B161" s="11"/>
      <c r="C161" s="11"/>
      <c r="D161" s="16"/>
      <c r="E161" s="17"/>
      <c r="F161" s="16"/>
    </row>
    <row r="162" spans="1:6">
      <c r="A162" s="11"/>
      <c r="B162" s="11"/>
      <c r="C162" s="11"/>
      <c r="D162" s="16"/>
      <c r="E162" s="17"/>
      <c r="F162" s="16"/>
    </row>
    <row r="163" spans="1:6">
      <c r="A163" s="11"/>
      <c r="B163" s="11"/>
      <c r="C163" s="11"/>
      <c r="D163" s="16"/>
      <c r="E163" s="17"/>
      <c r="F163" s="16"/>
    </row>
    <row r="164" spans="1:6">
      <c r="A164" s="11"/>
      <c r="B164" s="11"/>
      <c r="C164" s="11"/>
      <c r="D164" s="16"/>
      <c r="E164" s="17"/>
      <c r="F164" s="16"/>
    </row>
    <row r="165" spans="1:6">
      <c r="A165" s="11"/>
      <c r="B165" s="11"/>
      <c r="C165" s="11"/>
      <c r="D165" s="16"/>
      <c r="E165" s="17"/>
      <c r="F165" s="16"/>
    </row>
    <row r="166" spans="1:6">
      <c r="A166" s="11"/>
      <c r="B166" s="11"/>
      <c r="C166" s="11"/>
      <c r="D166" s="16"/>
      <c r="E166" s="17"/>
      <c r="F166" s="16"/>
    </row>
    <row r="167" spans="1:6">
      <c r="A167" s="11"/>
      <c r="B167" s="11"/>
      <c r="C167" s="11"/>
      <c r="D167" s="16"/>
      <c r="E167" s="17"/>
      <c r="F167" s="16"/>
    </row>
    <row r="168" spans="1:6">
      <c r="A168" s="11"/>
      <c r="B168" s="11"/>
      <c r="C168" s="11"/>
      <c r="D168" s="16"/>
      <c r="E168" s="17"/>
      <c r="F168" s="16"/>
    </row>
    <row r="169" spans="1:6">
      <c r="A169" s="11"/>
      <c r="B169" s="11"/>
      <c r="C169" s="11"/>
      <c r="D169" s="16"/>
      <c r="E169" s="17"/>
      <c r="F169" s="16"/>
    </row>
    <row r="170" spans="1:6">
      <c r="A170" s="11"/>
      <c r="B170" s="11"/>
      <c r="C170" s="11"/>
      <c r="D170" s="16"/>
      <c r="E170" s="17"/>
      <c r="F170" s="16"/>
    </row>
    <row r="171" spans="1:6">
      <c r="A171" s="11"/>
      <c r="B171" s="11"/>
      <c r="C171" s="11"/>
      <c r="D171" s="16"/>
      <c r="E171" s="17"/>
      <c r="F171" s="16"/>
    </row>
    <row r="172" spans="1:6">
      <c r="A172" s="11"/>
      <c r="B172" s="11"/>
      <c r="C172" s="11"/>
      <c r="D172" s="16"/>
      <c r="E172" s="17"/>
      <c r="F172" s="16"/>
    </row>
    <row r="173" spans="1:6">
      <c r="A173" s="11"/>
      <c r="B173" s="11"/>
      <c r="C173" s="11"/>
      <c r="D173" s="16"/>
      <c r="E173" s="17"/>
      <c r="F173" s="16"/>
    </row>
    <row r="174" spans="1:6">
      <c r="A174" s="11"/>
      <c r="B174" s="11"/>
      <c r="C174" s="11"/>
      <c r="D174" s="16"/>
      <c r="E174" s="17"/>
      <c r="F174" s="16"/>
    </row>
    <row r="175" spans="1:6">
      <c r="A175" s="11"/>
      <c r="B175" s="11"/>
      <c r="C175" s="11"/>
      <c r="D175" s="16"/>
      <c r="E175" s="17"/>
      <c r="F175" s="16"/>
    </row>
    <row r="176" spans="1:6">
      <c r="A176" s="11"/>
      <c r="B176" s="11"/>
      <c r="C176" s="11"/>
      <c r="D176" s="16"/>
      <c r="E176" s="17"/>
      <c r="F176" s="16"/>
    </row>
    <row r="177" spans="1:6">
      <c r="A177" s="11"/>
      <c r="B177" s="11"/>
      <c r="C177" s="11"/>
      <c r="D177" s="16"/>
      <c r="E177" s="17"/>
      <c r="F177" s="16"/>
    </row>
    <row r="178" spans="1:6">
      <c r="A178" s="11"/>
      <c r="B178" s="11"/>
      <c r="C178" s="11"/>
      <c r="D178" s="16"/>
      <c r="E178" s="17"/>
      <c r="F178" s="16"/>
    </row>
    <row r="179" spans="1:6">
      <c r="A179" s="11"/>
      <c r="B179" s="11"/>
      <c r="C179" s="11"/>
      <c r="D179" s="16"/>
      <c r="E179" s="17"/>
      <c r="F179" s="16"/>
    </row>
    <row r="180" spans="1:6">
      <c r="A180" s="11"/>
      <c r="B180" s="11"/>
      <c r="C180" s="11"/>
      <c r="D180" s="16"/>
      <c r="E180" s="17"/>
      <c r="F180" s="16"/>
    </row>
    <row r="181" spans="1:6">
      <c r="A181" s="11"/>
      <c r="B181" s="11"/>
      <c r="C181" s="11"/>
      <c r="D181" s="16"/>
      <c r="E181" s="17"/>
      <c r="F181" s="16"/>
    </row>
    <row r="182" spans="1:6">
      <c r="A182" s="11"/>
      <c r="B182" s="11"/>
      <c r="C182" s="11"/>
      <c r="D182" s="16"/>
      <c r="E182" s="17"/>
      <c r="F182" s="16"/>
    </row>
    <row r="183" spans="1:6">
      <c r="A183" s="11"/>
      <c r="B183" s="11"/>
      <c r="C183" s="11"/>
      <c r="D183" s="16"/>
      <c r="E183" s="17"/>
      <c r="F183" s="16"/>
    </row>
    <row r="184" spans="1:6">
      <c r="A184" s="11"/>
      <c r="B184" s="11"/>
      <c r="C184" s="11"/>
      <c r="D184" s="16"/>
      <c r="E184" s="17"/>
      <c r="F184" s="16"/>
    </row>
    <row r="185" spans="1:6">
      <c r="A185" s="11"/>
      <c r="B185" s="11"/>
      <c r="C185" s="11"/>
      <c r="D185" s="16"/>
      <c r="E185" s="17"/>
      <c r="F185" s="16"/>
    </row>
    <row r="186" spans="1:6">
      <c r="A186" s="11"/>
      <c r="B186" s="11"/>
      <c r="C186" s="11"/>
      <c r="D186" s="16"/>
      <c r="E186" s="17"/>
      <c r="F186" s="16"/>
    </row>
    <row r="187" spans="1:6">
      <c r="A187" s="11"/>
      <c r="B187" s="11"/>
      <c r="C187" s="11"/>
      <c r="D187" s="16"/>
      <c r="E187" s="17"/>
      <c r="F187" s="16"/>
    </row>
    <row r="188" spans="1:6">
      <c r="A188" s="11"/>
      <c r="B188" s="11"/>
      <c r="C188" s="11"/>
      <c r="D188" s="16"/>
      <c r="E188" s="17"/>
      <c r="F188" s="16"/>
    </row>
    <row r="189" spans="1:6">
      <c r="A189" s="11"/>
      <c r="B189" s="11"/>
      <c r="C189" s="11"/>
      <c r="D189" s="16"/>
      <c r="E189" s="17"/>
      <c r="F189" s="16"/>
    </row>
    <row r="190" spans="1:6">
      <c r="A190" s="11"/>
      <c r="B190" s="11"/>
      <c r="C190" s="11"/>
      <c r="D190" s="16"/>
      <c r="E190" s="17"/>
      <c r="F190" s="16"/>
    </row>
    <row r="191" spans="1:6">
      <c r="A191" s="11"/>
      <c r="B191" s="11"/>
      <c r="C191" s="11"/>
      <c r="D191" s="16"/>
      <c r="E191" s="17"/>
      <c r="F191" s="16"/>
    </row>
    <row r="192" spans="1:6">
      <c r="A192" s="11"/>
      <c r="B192" s="11"/>
      <c r="C192" s="11"/>
      <c r="D192" s="16"/>
      <c r="E192" s="17"/>
      <c r="F192" s="16"/>
    </row>
    <row r="193" spans="1:6">
      <c r="A193" s="11"/>
      <c r="B193" s="11"/>
      <c r="C193" s="11"/>
      <c r="D193" s="16"/>
      <c r="E193" s="17"/>
      <c r="F193" s="16"/>
    </row>
    <row r="194" spans="1:6">
      <c r="A194" s="11"/>
      <c r="B194" s="11"/>
      <c r="C194" s="11"/>
      <c r="D194" s="16"/>
      <c r="E194" s="17"/>
      <c r="F194" s="16"/>
    </row>
    <row r="195" spans="1:6">
      <c r="A195" s="11"/>
      <c r="B195" s="11"/>
      <c r="C195" s="11"/>
      <c r="D195" s="16"/>
      <c r="E195" s="17"/>
      <c r="F195" s="16"/>
    </row>
    <row r="196" spans="1:6">
      <c r="A196" s="11"/>
      <c r="B196" s="11"/>
      <c r="C196" s="11"/>
      <c r="D196" s="16"/>
      <c r="E196" s="17"/>
      <c r="F196" s="16"/>
    </row>
    <row r="197" spans="1:6">
      <c r="A197" s="11"/>
      <c r="B197" s="11"/>
      <c r="C197" s="11"/>
      <c r="D197" s="16"/>
      <c r="E197" s="17"/>
      <c r="F197" s="16"/>
    </row>
    <row r="198" spans="1:6">
      <c r="A198" s="11"/>
      <c r="B198" s="11"/>
      <c r="C198" s="11"/>
      <c r="D198" s="16"/>
      <c r="E198" s="17"/>
      <c r="F198" s="16"/>
    </row>
    <row r="199" spans="1:6">
      <c r="A199" s="11"/>
      <c r="B199" s="11"/>
      <c r="C199" s="11"/>
      <c r="D199" s="16"/>
      <c r="E199" s="17"/>
      <c r="F199" s="16"/>
    </row>
    <row r="200" spans="1:6">
      <c r="A200" s="11"/>
      <c r="B200" s="11"/>
      <c r="C200" s="11"/>
      <c r="D200" s="16"/>
      <c r="E200" s="17"/>
      <c r="F200" s="16"/>
    </row>
    <row r="201" spans="1:6">
      <c r="A201" s="11"/>
      <c r="B201" s="11"/>
      <c r="C201" s="11"/>
      <c r="D201" s="16"/>
      <c r="E201" s="17"/>
      <c r="F201" s="16"/>
    </row>
    <row r="202" spans="1:6">
      <c r="A202" s="11"/>
      <c r="B202" s="11"/>
      <c r="C202" s="11"/>
      <c r="D202" s="16"/>
      <c r="E202" s="17"/>
      <c r="F202" s="16"/>
    </row>
    <row r="203" spans="1:6">
      <c r="A203" s="11"/>
      <c r="B203" s="11"/>
      <c r="C203" s="11"/>
      <c r="D203" s="16"/>
      <c r="E203" s="17"/>
      <c r="F203" s="16"/>
    </row>
    <row r="204" spans="1:6">
      <c r="A204" s="11"/>
      <c r="B204" s="11"/>
      <c r="C204" s="11"/>
      <c r="D204" s="16"/>
      <c r="E204" s="17"/>
      <c r="F204" s="16"/>
    </row>
    <row r="205" spans="1:6">
      <c r="A205" s="11"/>
      <c r="B205" s="11"/>
      <c r="C205" s="11"/>
      <c r="D205" s="16"/>
      <c r="E205" s="17"/>
      <c r="F205" s="16"/>
    </row>
    <row r="206" spans="1:6">
      <c r="A206" s="11"/>
      <c r="B206" s="11"/>
      <c r="C206" s="11"/>
      <c r="D206" s="16"/>
      <c r="E206" s="17"/>
      <c r="F206" s="16"/>
    </row>
    <row r="207" spans="1:6">
      <c r="A207" s="11"/>
      <c r="B207" s="11"/>
      <c r="C207" s="11"/>
      <c r="D207" s="16"/>
      <c r="E207" s="17"/>
      <c r="F207" s="16"/>
    </row>
    <row r="208" spans="1:6">
      <c r="A208" s="11"/>
      <c r="B208" s="11"/>
      <c r="C208" s="11"/>
      <c r="D208" s="16"/>
      <c r="E208" s="17"/>
      <c r="F208" s="16"/>
    </row>
    <row r="209" spans="1:6">
      <c r="A209" s="11"/>
      <c r="B209" s="11"/>
      <c r="C209" s="11"/>
      <c r="D209" s="16"/>
      <c r="E209" s="17"/>
      <c r="F209" s="16"/>
    </row>
    <row r="210" spans="1:6">
      <c r="A210" s="11"/>
      <c r="B210" s="11"/>
      <c r="C210" s="11"/>
      <c r="D210" s="16"/>
      <c r="E210" s="17"/>
      <c r="F210" s="16"/>
    </row>
    <row r="211" spans="1:6">
      <c r="A211" s="11"/>
      <c r="B211" s="11"/>
      <c r="C211" s="11"/>
      <c r="D211" s="16"/>
      <c r="E211" s="17"/>
      <c r="F211" s="16"/>
    </row>
    <row r="212" spans="1:6">
      <c r="A212" s="11"/>
      <c r="B212" s="11"/>
      <c r="C212" s="11"/>
      <c r="D212" s="16"/>
      <c r="E212" s="17"/>
      <c r="F212" s="16"/>
    </row>
    <row r="213" spans="1:6">
      <c r="A213" s="11"/>
      <c r="B213" s="11"/>
      <c r="C213" s="11"/>
      <c r="D213" s="16"/>
      <c r="E213" s="17"/>
      <c r="F213" s="16"/>
    </row>
    <row r="214" spans="1:6">
      <c r="A214" s="11"/>
      <c r="B214" s="11"/>
      <c r="C214" s="11"/>
      <c r="D214" s="16"/>
      <c r="E214" s="17"/>
      <c r="F214" s="16"/>
    </row>
    <row r="215" spans="1:6">
      <c r="A215" s="11"/>
      <c r="B215" s="11"/>
      <c r="C215" s="11"/>
      <c r="D215" s="16"/>
      <c r="E215" s="17"/>
      <c r="F215" s="16"/>
    </row>
    <row r="216" spans="1:6">
      <c r="A216" s="11"/>
      <c r="B216" s="11"/>
      <c r="C216" s="11"/>
      <c r="D216" s="16"/>
      <c r="E216" s="17"/>
      <c r="F216" s="16"/>
    </row>
    <row r="217" spans="1:6">
      <c r="A217" s="11"/>
      <c r="B217" s="11"/>
      <c r="C217" s="11"/>
      <c r="D217" s="16"/>
      <c r="E217" s="17"/>
      <c r="F217" s="16"/>
    </row>
    <row r="218" spans="1:6">
      <c r="A218" s="11"/>
      <c r="B218" s="11"/>
      <c r="C218" s="11"/>
      <c r="D218" s="16"/>
      <c r="E218" s="17"/>
      <c r="F218" s="16"/>
    </row>
    <row r="219" spans="1:6">
      <c r="A219" s="11"/>
      <c r="B219" s="11"/>
      <c r="C219" s="11"/>
      <c r="D219" s="16"/>
      <c r="E219" s="17"/>
      <c r="F219" s="16"/>
    </row>
    <row r="220" spans="1:6">
      <c r="A220" s="11"/>
      <c r="B220" s="11"/>
      <c r="C220" s="11"/>
      <c r="D220" s="16"/>
      <c r="E220" s="17"/>
      <c r="F220" s="16"/>
    </row>
    <row r="221" spans="1:6">
      <c r="A221" s="11"/>
      <c r="B221" s="11"/>
      <c r="C221" s="11"/>
      <c r="D221" s="16"/>
      <c r="E221" s="17"/>
      <c r="F221" s="16"/>
    </row>
    <row r="222" spans="1:6">
      <c r="A222" s="11"/>
      <c r="B222" s="11"/>
      <c r="C222" s="11"/>
      <c r="D222" s="16"/>
      <c r="E222" s="17"/>
      <c r="F222" s="16"/>
    </row>
    <row r="223" spans="1:6">
      <c r="A223" s="11"/>
      <c r="B223" s="11"/>
      <c r="C223" s="11"/>
      <c r="D223" s="16"/>
      <c r="E223" s="17"/>
      <c r="F223" s="16"/>
    </row>
    <row r="224" spans="1:6">
      <c r="A224" s="11"/>
      <c r="B224" s="11"/>
      <c r="C224" s="11"/>
      <c r="D224" s="16"/>
      <c r="E224" s="17"/>
      <c r="F224" s="16"/>
    </row>
    <row r="225" spans="1:6">
      <c r="A225" s="11"/>
      <c r="B225" s="11"/>
      <c r="C225" s="11"/>
      <c r="D225" s="16"/>
      <c r="E225" s="17"/>
      <c r="F225" s="16"/>
    </row>
    <row r="226" spans="1:6">
      <c r="A226" s="11"/>
      <c r="B226" s="11"/>
      <c r="C226" s="11"/>
      <c r="D226" s="16"/>
      <c r="E226" s="17"/>
      <c r="F226" s="16"/>
    </row>
    <row r="227" spans="1:6">
      <c r="A227" s="11"/>
      <c r="B227" s="11"/>
      <c r="C227" s="11"/>
      <c r="D227" s="16"/>
      <c r="E227" s="17"/>
      <c r="F227" s="16"/>
    </row>
    <row r="228" spans="1:6">
      <c r="A228" s="11"/>
      <c r="B228" s="11"/>
      <c r="C228" s="11"/>
      <c r="D228" s="16"/>
      <c r="E228" s="17"/>
      <c r="F228" s="16"/>
    </row>
    <row r="229" spans="1:6">
      <c r="A229" s="11"/>
      <c r="B229" s="11"/>
      <c r="C229" s="11"/>
      <c r="D229" s="16"/>
      <c r="E229" s="17"/>
      <c r="F229" s="16"/>
    </row>
    <row r="230" spans="1:6">
      <c r="A230" s="11"/>
      <c r="B230" s="11"/>
      <c r="C230" s="11"/>
      <c r="D230" s="16"/>
      <c r="E230" s="17"/>
      <c r="F230" s="16"/>
    </row>
    <row r="231" spans="1:6">
      <c r="A231" s="11"/>
      <c r="B231" s="11"/>
      <c r="C231" s="11"/>
      <c r="D231" s="16"/>
      <c r="E231" s="17"/>
      <c r="F231" s="16"/>
    </row>
    <row r="232" spans="1:6">
      <c r="A232" s="11"/>
      <c r="B232" s="11"/>
      <c r="C232" s="11"/>
      <c r="D232" s="16"/>
      <c r="E232" s="17"/>
      <c r="F232" s="16"/>
    </row>
    <row r="233" spans="1:6">
      <c r="A233" s="11"/>
      <c r="B233" s="11"/>
      <c r="C233" s="11"/>
      <c r="D233" s="16"/>
      <c r="E233" s="17"/>
      <c r="F233" s="16"/>
    </row>
    <row r="234" spans="1:6">
      <c r="A234" s="11"/>
      <c r="B234" s="11"/>
      <c r="C234" s="11"/>
      <c r="D234" s="16"/>
      <c r="E234" s="17"/>
      <c r="F234" s="16"/>
    </row>
    <row r="235" spans="1:6">
      <c r="A235" s="11"/>
      <c r="B235" s="11"/>
      <c r="C235" s="11"/>
      <c r="D235" s="16"/>
      <c r="E235" s="17"/>
      <c r="F235" s="16"/>
    </row>
    <row r="236" spans="1:6">
      <c r="A236" s="11"/>
      <c r="B236" s="11"/>
      <c r="C236" s="11"/>
      <c r="D236" s="16"/>
      <c r="E236" s="17"/>
      <c r="F236" s="16"/>
    </row>
    <row r="237" spans="1:6">
      <c r="A237" s="11"/>
      <c r="B237" s="11"/>
      <c r="C237" s="11"/>
      <c r="D237" s="16"/>
      <c r="E237" s="17"/>
      <c r="F237" s="16"/>
    </row>
    <row r="238" spans="1:6">
      <c r="A238" s="11"/>
      <c r="B238" s="11"/>
      <c r="C238" s="11"/>
      <c r="D238" s="16"/>
      <c r="E238" s="17"/>
      <c r="F238" s="16"/>
    </row>
    <row r="239" spans="1:6">
      <c r="A239" s="11"/>
      <c r="B239" s="11"/>
      <c r="C239" s="11"/>
      <c r="D239" s="16"/>
      <c r="E239" s="17"/>
      <c r="F239" s="16"/>
    </row>
    <row r="240" spans="1:6">
      <c r="A240" s="11"/>
      <c r="B240" s="11"/>
      <c r="C240" s="11"/>
      <c r="D240" s="16"/>
      <c r="E240" s="17"/>
      <c r="F240" s="16"/>
    </row>
    <row r="241" spans="1:6">
      <c r="A241" s="11"/>
      <c r="B241" s="11"/>
      <c r="C241" s="11"/>
      <c r="D241" s="16"/>
      <c r="E241" s="17"/>
      <c r="F241" s="16"/>
    </row>
    <row r="242" spans="1:6">
      <c r="A242" s="11"/>
      <c r="B242" s="11"/>
      <c r="C242" s="11"/>
      <c r="D242" s="16"/>
      <c r="E242" s="17"/>
      <c r="F242" s="16"/>
    </row>
    <row r="243" spans="1:6">
      <c r="A243" s="11"/>
      <c r="B243" s="11"/>
      <c r="C243" s="11"/>
      <c r="D243" s="16"/>
      <c r="E243" s="17"/>
      <c r="F243" s="16"/>
    </row>
    <row r="244" spans="1:6">
      <c r="A244" s="11"/>
      <c r="B244" s="11"/>
      <c r="C244" s="11"/>
      <c r="D244" s="16"/>
      <c r="E244" s="17"/>
      <c r="F244" s="16"/>
    </row>
    <row r="245" spans="1:6">
      <c r="A245" s="11"/>
      <c r="B245" s="11"/>
      <c r="C245" s="11"/>
      <c r="D245" s="16"/>
      <c r="E245" s="17"/>
      <c r="F245" s="16"/>
    </row>
    <row r="246" spans="1:6">
      <c r="A246" s="11"/>
      <c r="B246" s="11"/>
      <c r="C246" s="11"/>
      <c r="D246" s="16"/>
      <c r="E246" s="17"/>
      <c r="F246" s="16"/>
    </row>
    <row r="247" spans="1:6">
      <c r="A247" s="11"/>
      <c r="B247" s="11"/>
      <c r="C247" s="11"/>
      <c r="D247" s="16"/>
      <c r="E247" s="17"/>
      <c r="F247" s="16"/>
    </row>
    <row r="248" spans="1:6">
      <c r="A248" s="11"/>
      <c r="B248" s="11"/>
      <c r="C248" s="11"/>
      <c r="D248" s="16"/>
      <c r="E248" s="17"/>
      <c r="F248" s="16"/>
    </row>
    <row r="249" spans="1:6">
      <c r="A249" s="11"/>
      <c r="B249" s="11"/>
      <c r="C249" s="11"/>
      <c r="D249" s="16"/>
      <c r="E249" s="17"/>
      <c r="F249" s="16"/>
    </row>
    <row r="250" spans="1:6">
      <c r="A250" s="11"/>
      <c r="B250" s="11"/>
      <c r="C250" s="11"/>
      <c r="D250" s="16"/>
      <c r="E250" s="17"/>
      <c r="F250" s="16"/>
    </row>
    <row r="251" spans="1:6">
      <c r="A251" s="11"/>
      <c r="B251" s="11"/>
      <c r="C251" s="11"/>
      <c r="D251" s="16"/>
      <c r="E251" s="17"/>
      <c r="F251" s="16"/>
    </row>
    <row r="252" spans="1:6">
      <c r="A252" s="11"/>
      <c r="B252" s="11"/>
      <c r="C252" s="11"/>
      <c r="D252" s="16"/>
      <c r="E252" s="17"/>
      <c r="F252" s="16"/>
    </row>
    <row r="253" spans="1:6">
      <c r="A253" s="11"/>
      <c r="B253" s="11"/>
      <c r="C253" s="11"/>
      <c r="D253" s="16"/>
      <c r="E253" s="17"/>
      <c r="F253" s="16"/>
    </row>
    <row r="254" spans="1:6">
      <c r="A254" s="11"/>
      <c r="B254" s="11"/>
      <c r="C254" s="11"/>
      <c r="D254" s="16"/>
      <c r="E254" s="17"/>
      <c r="F254" s="16"/>
    </row>
    <row r="255" spans="1:6">
      <c r="A255" s="11"/>
      <c r="B255" s="11"/>
      <c r="C255" s="11"/>
      <c r="D255" s="16"/>
      <c r="E255" s="17"/>
      <c r="F255" s="16"/>
    </row>
    <row r="256" spans="1:6">
      <c r="A256" s="11"/>
      <c r="B256" s="11"/>
      <c r="C256" s="11"/>
      <c r="D256" s="16"/>
      <c r="E256" s="17"/>
      <c r="F256" s="16"/>
    </row>
    <row r="257" spans="1:6">
      <c r="A257" s="11"/>
      <c r="B257" s="11"/>
      <c r="C257" s="11"/>
      <c r="D257" s="16"/>
      <c r="E257" s="17"/>
      <c r="F257" s="16"/>
    </row>
    <row r="258" spans="1:6">
      <c r="A258" s="11"/>
      <c r="B258" s="11"/>
      <c r="C258" s="11"/>
      <c r="D258" s="16"/>
      <c r="E258" s="17"/>
      <c r="F258" s="16"/>
    </row>
    <row r="259" spans="1:6">
      <c r="A259" s="11"/>
      <c r="B259" s="11"/>
      <c r="C259" s="11"/>
      <c r="D259" s="16"/>
      <c r="E259" s="17"/>
      <c r="F259" s="16"/>
    </row>
    <row r="260" spans="1:6">
      <c r="A260" s="11"/>
      <c r="B260" s="11"/>
      <c r="C260" s="11"/>
      <c r="D260" s="16"/>
      <c r="E260" s="17"/>
      <c r="F260" s="16"/>
    </row>
    <row r="261" spans="1:6">
      <c r="A261" s="11"/>
      <c r="B261" s="11"/>
      <c r="C261" s="11"/>
      <c r="D261" s="16"/>
      <c r="E261" s="17"/>
      <c r="F261" s="16"/>
    </row>
    <row r="262" spans="1:6">
      <c r="A262" s="11"/>
      <c r="B262" s="11"/>
      <c r="C262" s="11"/>
      <c r="D262" s="16"/>
      <c r="E262" s="17"/>
      <c r="F262" s="16"/>
    </row>
    <row r="263" spans="1:6">
      <c r="A263" s="11"/>
      <c r="B263" s="11"/>
      <c r="C263" s="11"/>
      <c r="D263" s="16"/>
      <c r="E263" s="17"/>
      <c r="F263" s="16"/>
    </row>
    <row r="264" spans="1:6">
      <c r="A264" s="11"/>
      <c r="B264" s="11"/>
      <c r="C264" s="11"/>
      <c r="D264" s="16"/>
      <c r="E264" s="17"/>
      <c r="F264" s="16"/>
    </row>
    <row r="265" spans="1:6">
      <c r="A265" s="11"/>
      <c r="B265" s="11"/>
      <c r="C265" s="11"/>
      <c r="D265" s="16"/>
      <c r="E265" s="17"/>
      <c r="F265" s="16"/>
    </row>
    <row r="266" spans="1:6">
      <c r="A266" s="11"/>
      <c r="B266" s="11"/>
      <c r="C266" s="11"/>
      <c r="D266" s="16"/>
      <c r="E266" s="17"/>
      <c r="F266" s="16"/>
    </row>
    <row r="267" spans="1:6">
      <c r="A267" s="11"/>
      <c r="B267" s="11"/>
      <c r="C267" s="11"/>
      <c r="D267" s="16"/>
      <c r="E267" s="17"/>
      <c r="F267" s="16"/>
    </row>
    <row r="268" spans="1:6">
      <c r="A268" s="11"/>
      <c r="B268" s="11"/>
      <c r="C268" s="11"/>
      <c r="D268" s="16"/>
      <c r="E268" s="17"/>
      <c r="F268" s="16"/>
    </row>
    <row r="269" spans="1:6">
      <c r="A269" s="11"/>
      <c r="B269" s="11"/>
      <c r="C269" s="11"/>
      <c r="D269" s="16"/>
      <c r="E269" s="17"/>
      <c r="F269" s="16"/>
    </row>
    <row r="270" spans="1:6">
      <c r="A270" s="11"/>
      <c r="B270" s="11"/>
      <c r="C270" s="11"/>
      <c r="D270" s="16"/>
      <c r="E270" s="17"/>
      <c r="F270" s="16"/>
    </row>
    <row r="271" spans="1:6">
      <c r="A271" s="11"/>
      <c r="B271" s="11"/>
      <c r="C271" s="11"/>
      <c r="D271" s="16"/>
      <c r="E271" s="17"/>
      <c r="F271" s="16"/>
    </row>
    <row r="272" spans="1:6">
      <c r="A272" s="11"/>
      <c r="B272" s="11"/>
      <c r="C272" s="11"/>
      <c r="D272" s="16"/>
      <c r="E272" s="17"/>
      <c r="F272" s="16"/>
    </row>
    <row r="273" spans="1:6">
      <c r="A273" s="11"/>
      <c r="B273" s="11"/>
      <c r="C273" s="11"/>
      <c r="D273" s="16"/>
      <c r="E273" s="17"/>
      <c r="F273" s="16"/>
    </row>
    <row r="274" spans="1:6">
      <c r="A274" s="11"/>
      <c r="B274" s="11"/>
      <c r="C274" s="11"/>
      <c r="D274" s="16"/>
      <c r="E274" s="17"/>
      <c r="F274" s="16"/>
    </row>
    <row r="275" spans="1:6">
      <c r="A275" s="11"/>
      <c r="B275" s="11"/>
      <c r="C275" s="11"/>
      <c r="D275" s="16"/>
      <c r="E275" s="17"/>
      <c r="F275" s="16"/>
    </row>
    <row r="276" spans="1:6">
      <c r="A276" s="11"/>
      <c r="B276" s="11"/>
      <c r="C276" s="11"/>
      <c r="D276" s="16"/>
      <c r="E276" s="17"/>
      <c r="F276" s="16"/>
    </row>
    <row r="277" spans="1:6">
      <c r="A277" s="11"/>
      <c r="B277" s="11"/>
      <c r="C277" s="11"/>
      <c r="D277" s="16"/>
      <c r="E277" s="17"/>
      <c r="F277" s="16"/>
    </row>
    <row r="278" spans="1:6">
      <c r="A278" s="11"/>
      <c r="B278" s="11"/>
      <c r="C278" s="11"/>
      <c r="D278" s="16"/>
      <c r="E278" s="17"/>
      <c r="F278" s="16"/>
    </row>
    <row r="279" spans="1:6">
      <c r="A279" s="11"/>
      <c r="B279" s="11"/>
      <c r="C279" s="11"/>
      <c r="D279" s="16"/>
      <c r="E279" s="17"/>
      <c r="F279" s="16"/>
    </row>
    <row r="280" spans="1:6">
      <c r="A280" s="11"/>
      <c r="B280" s="11"/>
      <c r="C280" s="11"/>
      <c r="D280" s="16"/>
      <c r="E280" s="17"/>
      <c r="F280" s="16"/>
    </row>
    <row r="281" spans="1:6">
      <c r="A281" s="11"/>
      <c r="B281" s="11"/>
      <c r="C281" s="11"/>
      <c r="D281" s="16"/>
      <c r="E281" s="17"/>
      <c r="F281" s="16"/>
    </row>
    <row r="282" spans="1:6">
      <c r="A282" s="11"/>
      <c r="B282" s="11"/>
      <c r="C282" s="11"/>
      <c r="D282" s="16"/>
      <c r="E282" s="17"/>
      <c r="F282" s="16"/>
    </row>
    <row r="283" spans="1:6">
      <c r="A283" s="11"/>
      <c r="B283" s="11"/>
      <c r="C283" s="11"/>
      <c r="D283" s="16"/>
      <c r="E283" s="17"/>
      <c r="F283" s="16"/>
    </row>
    <row r="284" spans="1:6">
      <c r="A284" s="11"/>
      <c r="B284" s="11"/>
      <c r="C284" s="11"/>
      <c r="D284" s="16"/>
      <c r="E284" s="17"/>
      <c r="F284" s="16"/>
    </row>
    <row r="285" spans="1:6">
      <c r="A285" s="11"/>
      <c r="B285" s="11"/>
      <c r="C285" s="11"/>
      <c r="D285" s="16"/>
      <c r="E285" s="17"/>
      <c r="F285" s="16"/>
    </row>
    <row r="286" spans="1:6">
      <c r="A286" s="11"/>
      <c r="B286" s="11"/>
      <c r="C286" s="11"/>
      <c r="D286" s="16"/>
      <c r="E286" s="17"/>
      <c r="F286" s="16"/>
    </row>
    <row r="287" spans="1:6">
      <c r="A287" s="11"/>
      <c r="B287" s="11"/>
      <c r="C287" s="11"/>
      <c r="D287" s="16"/>
      <c r="E287" s="17"/>
      <c r="F287" s="16"/>
    </row>
    <row r="288" spans="1:6">
      <c r="A288" s="11"/>
      <c r="B288" s="11"/>
      <c r="C288" s="11"/>
      <c r="D288" s="16"/>
      <c r="E288" s="17"/>
      <c r="F288" s="16"/>
    </row>
    <row r="289" spans="1:6">
      <c r="A289" s="11"/>
      <c r="B289" s="11"/>
      <c r="C289" s="11"/>
      <c r="D289" s="16"/>
      <c r="E289" s="17"/>
      <c r="F289" s="16"/>
    </row>
    <row r="290" spans="1:6">
      <c r="A290" s="11"/>
      <c r="B290" s="11"/>
      <c r="C290" s="11"/>
      <c r="D290" s="16"/>
      <c r="E290" s="17"/>
      <c r="F290" s="16"/>
    </row>
    <row r="291" spans="1:6">
      <c r="A291" s="11"/>
      <c r="B291" s="11"/>
      <c r="C291" s="11"/>
      <c r="D291" s="16"/>
      <c r="E291" s="17"/>
      <c r="F291" s="16"/>
    </row>
    <row r="292" spans="1:6">
      <c r="A292" s="11"/>
      <c r="B292" s="11"/>
      <c r="C292" s="11"/>
      <c r="D292" s="16"/>
      <c r="E292" s="17"/>
      <c r="F292" s="16"/>
    </row>
    <row r="293" spans="1:6">
      <c r="A293" s="11"/>
      <c r="B293" s="11"/>
      <c r="C293" s="11"/>
      <c r="D293" s="16"/>
      <c r="E293" s="17"/>
      <c r="F293" s="16"/>
    </row>
    <row r="294" spans="1:6">
      <c r="A294" s="11"/>
      <c r="B294" s="11"/>
      <c r="C294" s="11"/>
      <c r="D294" s="16"/>
      <c r="E294" s="17"/>
      <c r="F294" s="16"/>
    </row>
    <row r="295" spans="1:6">
      <c r="A295" s="11"/>
      <c r="B295" s="11"/>
      <c r="C295" s="11"/>
      <c r="D295" s="16"/>
      <c r="E295" s="17"/>
      <c r="F295" s="16"/>
    </row>
    <row r="296" spans="1:6">
      <c r="A296" s="11"/>
      <c r="B296" s="11"/>
      <c r="C296" s="11"/>
      <c r="D296" s="16"/>
      <c r="E296" s="17"/>
      <c r="F296" s="16"/>
    </row>
    <row r="297" spans="1:6">
      <c r="A297" s="11"/>
      <c r="B297" s="11"/>
      <c r="C297" s="11"/>
      <c r="D297" s="16"/>
      <c r="E297" s="17"/>
      <c r="F297" s="16"/>
    </row>
    <row r="298" spans="1:6">
      <c r="A298" s="11"/>
      <c r="B298" s="11"/>
      <c r="C298" s="11"/>
      <c r="D298" s="16"/>
      <c r="E298" s="17"/>
      <c r="F298" s="16"/>
    </row>
    <row r="299" spans="1:6">
      <c r="A299" s="11"/>
      <c r="B299" s="11"/>
      <c r="C299" s="11"/>
      <c r="D299" s="16"/>
      <c r="E299" s="17"/>
      <c r="F299" s="16"/>
    </row>
    <row r="300" spans="1:6">
      <c r="A300" s="11"/>
      <c r="B300" s="11"/>
      <c r="C300" s="11"/>
      <c r="D300" s="16"/>
      <c r="E300" s="17"/>
      <c r="F300" s="16"/>
    </row>
    <row r="301" spans="1:6">
      <c r="A301" s="11"/>
      <c r="B301" s="11"/>
      <c r="C301" s="11"/>
      <c r="D301" s="16"/>
      <c r="E301" s="17"/>
      <c r="F301" s="16"/>
    </row>
    <row r="302" spans="1:6">
      <c r="A302" s="11"/>
      <c r="B302" s="11"/>
      <c r="C302" s="11"/>
      <c r="D302" s="16"/>
      <c r="E302" s="17"/>
      <c r="F302" s="16"/>
    </row>
    <row r="303" spans="1:6">
      <c r="A303" s="11"/>
      <c r="B303" s="11"/>
      <c r="C303" s="11"/>
      <c r="D303" s="16"/>
      <c r="E303" s="17"/>
      <c r="F303" s="16"/>
    </row>
    <row r="304" spans="1:6">
      <c r="A304" s="11"/>
      <c r="B304" s="11"/>
      <c r="C304" s="11"/>
      <c r="D304" s="16"/>
      <c r="E304" s="17"/>
      <c r="F304" s="16"/>
    </row>
    <row r="305" spans="1:6">
      <c r="A305" s="11"/>
      <c r="B305" s="11"/>
      <c r="C305" s="11"/>
      <c r="D305" s="16"/>
      <c r="E305" s="17"/>
      <c r="F305" s="16"/>
    </row>
    <row r="306" spans="1:6">
      <c r="A306" s="11"/>
      <c r="B306" s="11"/>
      <c r="C306" s="11"/>
      <c r="D306" s="16"/>
      <c r="E306" s="17"/>
      <c r="F306" s="16"/>
    </row>
    <row r="307" spans="1:6">
      <c r="A307" s="11"/>
      <c r="B307" s="11"/>
      <c r="C307" s="11"/>
      <c r="D307" s="16"/>
      <c r="E307" s="17"/>
      <c r="F307" s="16"/>
    </row>
    <row r="308" spans="1:6">
      <c r="A308" s="11"/>
      <c r="B308" s="11"/>
      <c r="C308" s="11"/>
      <c r="D308" s="16"/>
      <c r="E308" s="17"/>
      <c r="F308" s="16"/>
    </row>
    <row r="309" spans="1:6">
      <c r="A309" s="11"/>
      <c r="B309" s="11"/>
      <c r="C309" s="11"/>
      <c r="D309" s="16"/>
      <c r="E309" s="17"/>
      <c r="F309" s="16"/>
    </row>
    <row r="310" spans="1:6">
      <c r="A310" s="11"/>
      <c r="B310" s="11"/>
      <c r="C310" s="11"/>
      <c r="D310" s="16"/>
      <c r="E310" s="17"/>
      <c r="F310" s="16"/>
    </row>
    <row r="311" spans="1:6">
      <c r="A311" s="11"/>
      <c r="B311" s="11"/>
      <c r="C311" s="11"/>
      <c r="D311" s="16"/>
      <c r="E311" s="17"/>
      <c r="F311" s="16"/>
    </row>
    <row r="312" spans="1:6">
      <c r="A312" s="11"/>
      <c r="B312" s="11"/>
      <c r="C312" s="11"/>
      <c r="D312" s="16"/>
      <c r="E312" s="17"/>
      <c r="F312" s="16"/>
    </row>
    <row r="313" spans="1:6">
      <c r="A313" s="11"/>
      <c r="B313" s="11"/>
      <c r="C313" s="11"/>
      <c r="D313" s="16"/>
      <c r="E313" s="17"/>
      <c r="F313" s="16"/>
    </row>
    <row r="314" spans="1:6">
      <c r="A314" s="11"/>
      <c r="B314" s="11"/>
      <c r="C314" s="11"/>
      <c r="D314" s="16"/>
      <c r="E314" s="17"/>
      <c r="F314" s="16"/>
    </row>
    <row r="315" spans="1:6">
      <c r="A315" s="11"/>
      <c r="B315" s="11"/>
      <c r="C315" s="11"/>
      <c r="D315" s="16"/>
      <c r="E315" s="17"/>
      <c r="F315" s="16"/>
    </row>
    <row r="316" spans="1:6">
      <c r="A316" s="11"/>
      <c r="B316" s="11"/>
      <c r="C316" s="11"/>
      <c r="D316" s="16"/>
      <c r="E316" s="17"/>
      <c r="F316" s="16"/>
    </row>
    <row r="317" spans="1:6">
      <c r="A317" s="11"/>
      <c r="B317" s="11"/>
      <c r="C317" s="11"/>
      <c r="D317" s="16"/>
      <c r="E317" s="17"/>
      <c r="F317" s="16"/>
    </row>
    <row r="318" spans="1:6">
      <c r="A318" s="11"/>
      <c r="B318" s="11"/>
      <c r="C318" s="11"/>
      <c r="D318" s="16"/>
      <c r="E318" s="17"/>
      <c r="F318" s="16"/>
    </row>
    <row r="319" spans="1:6">
      <c r="A319" s="11"/>
      <c r="B319" s="11"/>
      <c r="C319" s="11"/>
      <c r="D319" s="16"/>
      <c r="E319" s="17"/>
      <c r="F319" s="16"/>
    </row>
    <row r="320" spans="1:6">
      <c r="A320" s="11"/>
      <c r="B320" s="11"/>
      <c r="C320" s="11"/>
      <c r="D320" s="16"/>
      <c r="E320" s="17"/>
      <c r="F320" s="16"/>
    </row>
    <row r="321" spans="1:6">
      <c r="A321" s="11"/>
      <c r="B321" s="11"/>
      <c r="C321" s="11"/>
      <c r="D321" s="16"/>
      <c r="E321" s="17"/>
      <c r="F321" s="16"/>
    </row>
    <row r="322" spans="1:6">
      <c r="A322" s="11"/>
      <c r="B322" s="11"/>
      <c r="C322" s="11"/>
      <c r="D322" s="16"/>
      <c r="E322" s="17"/>
      <c r="F322" s="16"/>
    </row>
    <row r="323" spans="1:6">
      <c r="A323" s="11"/>
      <c r="B323" s="11"/>
      <c r="C323" s="11"/>
      <c r="D323" s="16"/>
      <c r="E323" s="17"/>
      <c r="F323" s="16"/>
    </row>
    <row r="324" spans="1:6">
      <c r="A324" s="11"/>
      <c r="B324" s="11"/>
      <c r="C324" s="11"/>
      <c r="D324" s="16"/>
      <c r="E324" s="17"/>
      <c r="F324" s="16"/>
    </row>
    <row r="325" spans="1:6">
      <c r="A325" s="11"/>
      <c r="B325" s="11"/>
      <c r="C325" s="11"/>
      <c r="D325" s="16"/>
      <c r="E325" s="17"/>
      <c r="F325" s="16"/>
    </row>
    <row r="326" spans="1:6">
      <c r="A326" s="11"/>
      <c r="B326" s="11"/>
      <c r="C326" s="11"/>
      <c r="D326" s="16"/>
      <c r="E326" s="17"/>
      <c r="F326" s="16"/>
    </row>
    <row r="327" spans="1:6">
      <c r="A327" s="11"/>
      <c r="B327" s="11"/>
      <c r="C327" s="11"/>
      <c r="D327" s="16"/>
      <c r="E327" s="17"/>
      <c r="F327" s="16"/>
    </row>
    <row r="328" spans="1:6">
      <c r="A328" s="11"/>
      <c r="B328" s="11"/>
      <c r="C328" s="11"/>
      <c r="D328" s="16"/>
      <c r="E328" s="17"/>
      <c r="F328" s="16"/>
    </row>
    <row r="329" spans="1:6">
      <c r="A329" s="11"/>
      <c r="B329" s="11"/>
      <c r="C329" s="11"/>
      <c r="D329" s="16"/>
      <c r="E329" s="17"/>
      <c r="F329" s="16"/>
    </row>
    <row r="330" spans="1:6">
      <c r="A330" s="11"/>
      <c r="B330" s="11"/>
      <c r="C330" s="11"/>
      <c r="D330" s="16"/>
      <c r="E330" s="17"/>
      <c r="F330" s="16"/>
    </row>
    <row r="331" spans="1:6">
      <c r="A331" s="11"/>
      <c r="B331" s="11"/>
      <c r="C331" s="11"/>
      <c r="D331" s="16"/>
      <c r="E331" s="17"/>
      <c r="F331" s="16"/>
    </row>
    <row r="332" spans="1:6">
      <c r="A332" s="11"/>
      <c r="B332" s="11"/>
      <c r="C332" s="11"/>
      <c r="D332" s="16"/>
      <c r="E332" s="17"/>
      <c r="F332" s="16"/>
    </row>
    <row r="333" spans="1:6">
      <c r="A333" s="11"/>
      <c r="B333" s="11"/>
      <c r="C333" s="11"/>
      <c r="D333" s="16"/>
      <c r="E333" s="17"/>
      <c r="F333" s="16"/>
    </row>
    <row r="334" spans="1:6">
      <c r="A334" s="11"/>
      <c r="B334" s="11"/>
      <c r="C334" s="11"/>
      <c r="D334" s="16"/>
      <c r="E334" s="17"/>
      <c r="F334" s="16"/>
    </row>
    <row r="335" spans="1:6">
      <c r="A335" s="11"/>
      <c r="B335" s="11"/>
      <c r="C335" s="11"/>
      <c r="D335" s="16"/>
      <c r="E335" s="17"/>
      <c r="F335" s="16"/>
    </row>
    <row r="336" spans="1:6">
      <c r="A336" s="11"/>
      <c r="B336" s="11"/>
      <c r="C336" s="11"/>
      <c r="D336" s="16"/>
      <c r="E336" s="17"/>
      <c r="F336" s="16"/>
    </row>
    <row r="337" spans="1:6">
      <c r="A337" s="11"/>
      <c r="B337" s="11"/>
      <c r="C337" s="11"/>
      <c r="D337" s="16"/>
      <c r="E337" s="17"/>
      <c r="F337" s="16"/>
    </row>
    <row r="338" spans="1:6">
      <c r="A338" s="11"/>
      <c r="B338" s="11"/>
      <c r="C338" s="11"/>
      <c r="D338" s="16"/>
      <c r="E338" s="17"/>
      <c r="F338" s="16"/>
    </row>
    <row r="339" spans="1:6">
      <c r="A339" s="11"/>
      <c r="B339" s="11"/>
      <c r="C339" s="11"/>
      <c r="D339" s="16"/>
      <c r="E339" s="17"/>
      <c r="F339" s="16"/>
    </row>
    <row r="340" spans="1:6">
      <c r="A340" s="11"/>
      <c r="B340" s="11"/>
      <c r="C340" s="11"/>
      <c r="D340" s="16"/>
      <c r="E340" s="17"/>
      <c r="F340" s="16"/>
    </row>
    <row r="341" spans="1:6">
      <c r="A341" s="11"/>
      <c r="B341" s="11"/>
      <c r="C341" s="11"/>
      <c r="D341" s="16"/>
      <c r="E341" s="17"/>
      <c r="F341" s="16"/>
    </row>
    <row r="342" spans="1:6">
      <c r="A342" s="11"/>
      <c r="B342" s="11"/>
      <c r="C342" s="11"/>
      <c r="D342" s="16"/>
      <c r="E342" s="17"/>
      <c r="F342" s="16"/>
    </row>
    <row r="343" spans="1:6">
      <c r="A343" s="11"/>
      <c r="B343" s="11"/>
      <c r="C343" s="11"/>
      <c r="D343" s="16"/>
      <c r="E343" s="17"/>
      <c r="F343" s="16"/>
    </row>
    <row r="344" spans="1:6">
      <c r="A344" s="11"/>
      <c r="B344" s="11"/>
      <c r="C344" s="11"/>
      <c r="D344" s="16"/>
      <c r="E344" s="17"/>
      <c r="F344" s="16"/>
    </row>
    <row r="345" spans="1:6">
      <c r="A345" s="11"/>
      <c r="B345" s="11"/>
      <c r="C345" s="11"/>
      <c r="D345" s="16"/>
      <c r="E345" s="17"/>
      <c r="F345" s="16"/>
    </row>
    <row r="346" spans="1:6">
      <c r="A346" s="11"/>
      <c r="B346" s="11"/>
      <c r="C346" s="11"/>
      <c r="D346" s="16"/>
      <c r="E346" s="17"/>
      <c r="F346" s="16"/>
    </row>
    <row r="347" spans="1:6">
      <c r="A347" s="11"/>
      <c r="B347" s="11"/>
      <c r="C347" s="11"/>
      <c r="D347" s="16"/>
      <c r="E347" s="17"/>
      <c r="F347" s="16"/>
    </row>
    <row r="348" spans="1:6">
      <c r="A348" s="11"/>
      <c r="B348" s="11"/>
      <c r="C348" s="11"/>
      <c r="D348" s="16"/>
      <c r="E348" s="17"/>
      <c r="F348" s="16"/>
    </row>
    <row r="349" spans="1:6">
      <c r="A349" s="11"/>
      <c r="B349" s="11"/>
      <c r="C349" s="11"/>
      <c r="D349" s="16"/>
      <c r="E349" s="17"/>
      <c r="F349" s="16"/>
    </row>
    <row r="350" spans="1:6">
      <c r="A350" s="11"/>
      <c r="B350" s="11"/>
      <c r="C350" s="11"/>
      <c r="D350" s="16"/>
      <c r="E350" s="17"/>
      <c r="F350" s="16"/>
    </row>
    <row r="351" spans="1:6">
      <c r="A351" s="11"/>
      <c r="B351" s="11"/>
      <c r="C351" s="11"/>
      <c r="D351" s="16"/>
      <c r="E351" s="17"/>
      <c r="F351" s="16"/>
    </row>
    <row r="352" spans="1:6">
      <c r="A352" s="11"/>
      <c r="B352" s="11"/>
      <c r="C352" s="11"/>
      <c r="D352" s="16"/>
      <c r="E352" s="17"/>
      <c r="F352" s="16"/>
    </row>
    <row r="353" spans="1:6">
      <c r="A353" s="11"/>
      <c r="B353" s="11"/>
      <c r="C353" s="11"/>
      <c r="D353" s="16"/>
      <c r="E353" s="17"/>
      <c r="F353" s="16"/>
    </row>
    <row r="354" spans="1:6">
      <c r="A354" s="11"/>
      <c r="B354" s="11"/>
      <c r="C354" s="11"/>
      <c r="D354" s="16"/>
      <c r="E354" s="17"/>
      <c r="F354" s="16"/>
    </row>
    <row r="355" spans="1:6">
      <c r="A355" s="11"/>
      <c r="B355" s="11"/>
      <c r="C355" s="11"/>
      <c r="D355" s="16"/>
      <c r="E355" s="17"/>
      <c r="F355" s="16"/>
    </row>
    <row r="356" spans="1:6">
      <c r="A356" s="11"/>
      <c r="B356" s="11"/>
      <c r="C356" s="11"/>
      <c r="D356" s="16"/>
      <c r="E356" s="17"/>
      <c r="F356" s="16"/>
    </row>
    <row r="357" spans="1:6">
      <c r="A357" s="11"/>
      <c r="B357" s="11"/>
      <c r="C357" s="11"/>
      <c r="D357" s="16"/>
      <c r="E357" s="17"/>
      <c r="F357" s="16"/>
    </row>
    <row r="358" spans="1:6">
      <c r="A358" s="11"/>
      <c r="B358" s="11"/>
      <c r="C358" s="11"/>
      <c r="D358" s="16"/>
      <c r="E358" s="17"/>
      <c r="F358" s="16"/>
    </row>
    <row r="359" spans="1:6">
      <c r="A359" s="11"/>
      <c r="B359" s="11"/>
      <c r="C359" s="11"/>
      <c r="D359" s="16"/>
      <c r="E359" s="17"/>
      <c r="F359" s="16"/>
    </row>
    <row r="360" spans="1:6">
      <c r="A360" s="11"/>
      <c r="B360" s="11"/>
      <c r="C360" s="11"/>
      <c r="D360" s="16"/>
      <c r="E360" s="17"/>
      <c r="F360" s="16"/>
    </row>
    <row r="361" spans="1:6">
      <c r="A361" s="11"/>
      <c r="B361" s="11"/>
      <c r="C361" s="11"/>
      <c r="D361" s="16"/>
      <c r="E361" s="17"/>
      <c r="F361" s="16"/>
    </row>
    <row r="362" spans="1:6">
      <c r="A362" s="11"/>
      <c r="B362" s="11"/>
      <c r="C362" s="11"/>
      <c r="D362" s="16"/>
      <c r="E362" s="17"/>
      <c r="F362" s="16"/>
    </row>
    <row r="363" spans="1:6">
      <c r="A363" s="11"/>
      <c r="B363" s="11"/>
      <c r="C363" s="11"/>
      <c r="D363" s="16"/>
      <c r="E363" s="17"/>
      <c r="F363" s="16"/>
    </row>
    <row r="364" spans="1:6">
      <c r="A364" s="11"/>
      <c r="B364" s="11"/>
      <c r="C364" s="11"/>
      <c r="D364" s="16"/>
      <c r="E364" s="17"/>
      <c r="F364" s="16"/>
    </row>
    <row r="365" spans="1:6">
      <c r="A365" s="11"/>
      <c r="B365" s="11"/>
      <c r="C365" s="11"/>
      <c r="D365" s="16"/>
      <c r="E365" s="17"/>
      <c r="F365" s="16"/>
    </row>
    <row r="366" spans="1:6">
      <c r="A366" s="11"/>
      <c r="B366" s="11"/>
      <c r="C366" s="11"/>
      <c r="D366" s="16"/>
      <c r="E366" s="17"/>
      <c r="F366" s="16"/>
    </row>
    <row r="367" spans="1:6">
      <c r="A367" s="11"/>
      <c r="B367" s="11"/>
      <c r="C367" s="11"/>
      <c r="D367" s="16"/>
      <c r="E367" s="17"/>
      <c r="F367" s="16"/>
    </row>
    <row r="368" spans="1:6">
      <c r="A368" s="11"/>
      <c r="B368" s="11"/>
      <c r="C368" s="11"/>
      <c r="D368" s="16"/>
      <c r="E368" s="17"/>
      <c r="F368" s="16"/>
    </row>
    <row r="369" spans="1:6">
      <c r="A369" s="11"/>
      <c r="B369" s="11"/>
      <c r="C369" s="11"/>
      <c r="D369" s="16"/>
      <c r="E369" s="17"/>
      <c r="F369" s="16"/>
    </row>
    <row r="370" spans="1:6">
      <c r="A370" s="11"/>
      <c r="B370" s="11"/>
      <c r="C370" s="11"/>
      <c r="D370" s="16"/>
      <c r="E370" s="17"/>
      <c r="F370" s="16"/>
    </row>
    <row r="371" spans="1:6">
      <c r="A371" s="11"/>
      <c r="B371" s="11"/>
      <c r="C371" s="11"/>
      <c r="D371" s="16"/>
      <c r="E371" s="17"/>
      <c r="F371" s="16"/>
    </row>
    <row r="372" spans="1:6">
      <c r="A372" s="11"/>
      <c r="B372" s="11"/>
      <c r="C372" s="11"/>
      <c r="D372" s="16"/>
      <c r="E372" s="17"/>
      <c r="F372" s="16"/>
    </row>
    <row r="373" spans="1:6">
      <c r="A373" s="11"/>
      <c r="B373" s="11"/>
      <c r="C373" s="11"/>
      <c r="D373" s="16"/>
      <c r="E373" s="17"/>
      <c r="F373" s="16"/>
    </row>
    <row r="374" spans="1:6">
      <c r="A374" s="11"/>
      <c r="B374" s="11"/>
      <c r="C374" s="11"/>
      <c r="D374" s="16"/>
      <c r="E374" s="17"/>
      <c r="F374" s="16"/>
    </row>
    <row r="375" spans="1:6">
      <c r="A375" s="11"/>
      <c r="B375" s="11"/>
      <c r="C375" s="11"/>
      <c r="D375" s="16"/>
      <c r="E375" s="17"/>
      <c r="F375" s="16"/>
    </row>
    <row r="376" spans="1:6">
      <c r="A376" s="11"/>
      <c r="B376" s="11"/>
      <c r="C376" s="11"/>
      <c r="D376" s="16"/>
      <c r="E376" s="17"/>
      <c r="F376" s="16"/>
    </row>
    <row r="377" spans="1:6">
      <c r="A377" s="11"/>
      <c r="B377" s="11"/>
      <c r="C377" s="11"/>
      <c r="D377" s="16"/>
      <c r="E377" s="17"/>
      <c r="F377" s="16"/>
    </row>
    <row r="378" spans="1:6">
      <c r="A378" s="11"/>
      <c r="B378" s="11"/>
      <c r="C378" s="11"/>
      <c r="D378" s="16"/>
      <c r="E378" s="17"/>
      <c r="F378" s="16"/>
    </row>
    <row r="379" spans="1:6">
      <c r="A379" s="11"/>
      <c r="B379" s="11"/>
      <c r="C379" s="11"/>
      <c r="D379" s="16"/>
      <c r="E379" s="17"/>
      <c r="F379" s="16"/>
    </row>
    <row r="380" spans="1:6">
      <c r="A380" s="11"/>
      <c r="B380" s="11"/>
      <c r="C380" s="11"/>
      <c r="D380" s="16"/>
      <c r="E380" s="17"/>
      <c r="F380" s="16"/>
    </row>
    <row r="381" spans="1:6">
      <c r="A381" s="11"/>
      <c r="B381" s="11"/>
      <c r="C381" s="11"/>
      <c r="D381" s="16"/>
      <c r="E381" s="17"/>
      <c r="F381" s="16"/>
    </row>
    <row r="382" spans="1:6">
      <c r="A382" s="11"/>
      <c r="B382" s="11"/>
      <c r="C382" s="11"/>
      <c r="D382" s="16"/>
      <c r="E382" s="17"/>
      <c r="F382" s="16"/>
    </row>
    <row r="383" spans="1:6">
      <c r="A383" s="11"/>
      <c r="B383" s="11"/>
      <c r="C383" s="11"/>
      <c r="D383" s="16"/>
      <c r="E383" s="17"/>
      <c r="F383" s="16"/>
    </row>
    <row r="384" spans="1:6">
      <c r="A384" s="11"/>
      <c r="B384" s="11"/>
      <c r="C384" s="11"/>
      <c r="D384" s="16"/>
      <c r="E384" s="17"/>
      <c r="F384" s="16"/>
    </row>
    <row r="385" spans="1:6">
      <c r="A385" s="11"/>
      <c r="B385" s="11"/>
      <c r="C385" s="11"/>
      <c r="D385" s="16"/>
      <c r="E385" s="17"/>
      <c r="F385" s="16"/>
    </row>
    <row r="386" spans="1:6">
      <c r="A386" s="11"/>
      <c r="B386" s="11"/>
      <c r="C386" s="11"/>
      <c r="D386" s="16"/>
      <c r="E386" s="17"/>
      <c r="F386" s="16"/>
    </row>
    <row r="387" spans="1:6">
      <c r="A387" s="11"/>
      <c r="B387" s="11"/>
      <c r="C387" s="11"/>
      <c r="D387" s="16"/>
      <c r="E387" s="17"/>
      <c r="F387" s="16"/>
    </row>
    <row r="388" spans="1:6">
      <c r="A388" s="11"/>
      <c r="B388" s="11"/>
      <c r="C388" s="11"/>
      <c r="D388" s="16"/>
      <c r="E388" s="17"/>
      <c r="F388" s="16"/>
    </row>
    <row r="389" spans="1:6">
      <c r="A389" s="11"/>
      <c r="B389" s="11"/>
      <c r="C389" s="11"/>
      <c r="D389" s="16"/>
      <c r="E389" s="17"/>
      <c r="F389" s="16"/>
    </row>
    <row r="390" spans="1:6">
      <c r="A390" s="11"/>
      <c r="B390" s="11"/>
      <c r="C390" s="11"/>
      <c r="D390" s="16"/>
      <c r="E390" s="17"/>
      <c r="F390" s="16"/>
    </row>
    <row r="391" spans="1:6">
      <c r="A391" s="11"/>
      <c r="B391" s="11"/>
      <c r="C391" s="11"/>
      <c r="D391" s="16"/>
      <c r="E391" s="17"/>
      <c r="F391" s="16"/>
    </row>
    <row r="392" spans="1:6">
      <c r="A392" s="11"/>
      <c r="B392" s="11"/>
      <c r="C392" s="11"/>
      <c r="D392" s="16"/>
      <c r="E392" s="17"/>
      <c r="F392" s="16"/>
    </row>
    <row r="393" spans="1:6">
      <c r="A393" s="11"/>
      <c r="B393" s="11"/>
      <c r="C393" s="11"/>
      <c r="D393" s="16"/>
      <c r="E393" s="17"/>
      <c r="F393" s="16"/>
    </row>
    <row r="394" spans="1:6">
      <c r="A394" s="11"/>
      <c r="B394" s="11"/>
      <c r="C394" s="11"/>
      <c r="D394" s="16"/>
      <c r="E394" s="17"/>
      <c r="F394" s="16"/>
    </row>
    <row r="395" spans="1:6">
      <c r="A395" s="11"/>
      <c r="B395" s="11"/>
      <c r="C395" s="11"/>
      <c r="D395" s="16"/>
      <c r="E395" s="17"/>
      <c r="F395" s="16"/>
    </row>
    <row r="396" spans="1:6">
      <c r="A396" s="11"/>
      <c r="B396" s="11"/>
      <c r="C396" s="11"/>
      <c r="D396" s="16"/>
      <c r="E396" s="17"/>
      <c r="F396" s="16"/>
    </row>
    <row r="397" spans="1:6">
      <c r="A397" s="11"/>
      <c r="B397" s="11"/>
      <c r="C397" s="11"/>
      <c r="D397" s="16"/>
      <c r="E397" s="17"/>
      <c r="F397" s="16"/>
    </row>
    <row r="398" spans="1:6">
      <c r="A398" s="11"/>
      <c r="B398" s="11"/>
      <c r="C398" s="11"/>
      <c r="D398" s="16"/>
      <c r="E398" s="17"/>
      <c r="F398" s="16"/>
    </row>
    <row r="399" spans="1:6">
      <c r="A399" s="11"/>
      <c r="B399" s="11"/>
      <c r="C399" s="11"/>
      <c r="D399" s="16"/>
      <c r="E399" s="17"/>
      <c r="F399" s="16"/>
    </row>
    <row r="400" spans="1:6">
      <c r="A400" s="11"/>
      <c r="B400" s="11"/>
      <c r="C400" s="11"/>
      <c r="D400" s="16"/>
      <c r="E400" s="17"/>
      <c r="F400" s="16"/>
    </row>
    <row r="401" spans="1:6">
      <c r="A401" s="11"/>
      <c r="B401" s="11"/>
      <c r="C401" s="11"/>
      <c r="D401" s="16"/>
      <c r="E401" s="17"/>
      <c r="F401" s="16"/>
    </row>
    <row r="402" spans="1:6">
      <c r="A402" s="11"/>
      <c r="B402" s="11"/>
      <c r="C402" s="11"/>
      <c r="D402" s="16"/>
      <c r="E402" s="17"/>
      <c r="F402" s="16"/>
    </row>
    <row r="403" spans="1:6">
      <c r="A403" s="11"/>
      <c r="B403" s="11"/>
      <c r="C403" s="11"/>
      <c r="D403" s="16"/>
      <c r="E403" s="17"/>
      <c r="F403" s="16"/>
    </row>
    <row r="404" spans="1:6">
      <c r="A404" s="11"/>
      <c r="B404" s="11"/>
      <c r="C404" s="11"/>
      <c r="D404" s="16"/>
      <c r="E404" s="17"/>
      <c r="F404" s="16"/>
    </row>
    <row r="405" spans="1:6">
      <c r="A405" s="11"/>
      <c r="B405" s="11"/>
      <c r="C405" s="11"/>
      <c r="D405" s="16"/>
      <c r="E405" s="17"/>
      <c r="F405" s="16"/>
    </row>
    <row r="406" spans="1:6">
      <c r="A406" s="11"/>
      <c r="B406" s="11"/>
      <c r="C406" s="11"/>
      <c r="D406" s="16"/>
      <c r="E406" s="17"/>
      <c r="F406" s="16"/>
    </row>
    <row r="407" spans="1:6">
      <c r="A407" s="11"/>
      <c r="B407" s="11"/>
      <c r="C407" s="11"/>
      <c r="D407" s="16"/>
      <c r="E407" s="17"/>
      <c r="F407" s="16"/>
    </row>
    <row r="408" spans="1:6">
      <c r="A408" s="11"/>
      <c r="B408" s="11"/>
      <c r="C408" s="11"/>
      <c r="D408" s="16"/>
      <c r="E408" s="17"/>
      <c r="F408" s="16"/>
    </row>
    <row r="409" spans="1:6">
      <c r="A409" s="11"/>
      <c r="B409" s="11"/>
      <c r="C409" s="11"/>
      <c r="D409" s="16"/>
      <c r="E409" s="17"/>
      <c r="F409" s="16"/>
    </row>
    <row r="410" spans="1:6">
      <c r="A410" s="11"/>
      <c r="B410" s="11"/>
      <c r="C410" s="11"/>
      <c r="D410" s="16"/>
      <c r="E410" s="17"/>
      <c r="F410" s="16"/>
    </row>
    <row r="411" spans="1:6">
      <c r="A411" s="11"/>
      <c r="B411" s="11"/>
      <c r="C411" s="11"/>
      <c r="D411" s="16"/>
      <c r="E411" s="17"/>
      <c r="F411" s="16"/>
    </row>
    <row r="412" spans="1:6">
      <c r="A412" s="11"/>
      <c r="B412" s="11"/>
      <c r="C412" s="11"/>
      <c r="D412" s="16"/>
      <c r="E412" s="17"/>
      <c r="F412" s="16"/>
    </row>
    <row r="413" spans="1:6">
      <c r="A413" s="11"/>
      <c r="B413" s="11"/>
      <c r="C413" s="11"/>
      <c r="D413" s="16"/>
      <c r="E413" s="17"/>
      <c r="F413" s="16"/>
    </row>
    <row r="414" spans="1:6">
      <c r="A414" s="11"/>
      <c r="B414" s="11"/>
      <c r="C414" s="11"/>
      <c r="D414" s="16"/>
      <c r="E414" s="17"/>
      <c r="F414" s="16"/>
    </row>
    <row r="415" spans="1:6">
      <c r="A415" s="11"/>
      <c r="B415" s="11"/>
      <c r="C415" s="11"/>
      <c r="D415" s="16"/>
      <c r="E415" s="17"/>
      <c r="F415" s="16"/>
    </row>
    <row r="416" spans="1:6">
      <c r="A416" s="11"/>
      <c r="B416" s="11"/>
      <c r="C416" s="11"/>
      <c r="D416" s="16"/>
      <c r="E416" s="17"/>
      <c r="F416" s="16"/>
    </row>
    <row r="417" spans="1:6">
      <c r="A417" s="11"/>
      <c r="B417" s="11"/>
      <c r="C417" s="11"/>
      <c r="D417" s="16"/>
      <c r="E417" s="17"/>
      <c r="F417" s="16"/>
    </row>
    <row r="418" spans="1:6">
      <c r="A418" s="11"/>
      <c r="B418" s="11"/>
      <c r="C418" s="11"/>
      <c r="D418" s="16"/>
      <c r="E418" s="17"/>
      <c r="F418" s="16"/>
    </row>
    <row r="419" spans="1:6">
      <c r="A419" s="11"/>
      <c r="B419" s="11"/>
      <c r="C419" s="11"/>
      <c r="D419" s="16"/>
      <c r="E419" s="17"/>
      <c r="F419" s="16"/>
    </row>
    <row r="420" spans="1:6">
      <c r="A420" s="11"/>
      <c r="B420" s="11"/>
      <c r="C420" s="11"/>
      <c r="D420" s="16"/>
      <c r="E420" s="17"/>
      <c r="F420" s="16"/>
    </row>
    <row r="421" spans="1:6">
      <c r="A421" s="11"/>
      <c r="B421" s="11"/>
      <c r="C421" s="11"/>
      <c r="D421" s="16"/>
      <c r="E421" s="17"/>
      <c r="F421" s="16"/>
    </row>
    <row r="422" spans="1:6">
      <c r="A422" s="11"/>
      <c r="B422" s="11"/>
      <c r="C422" s="11"/>
      <c r="D422" s="16"/>
      <c r="E422" s="17"/>
      <c r="F422" s="16"/>
    </row>
    <row r="423" spans="1:6">
      <c r="A423" s="11"/>
      <c r="B423" s="11"/>
      <c r="C423" s="11"/>
      <c r="D423" s="16"/>
      <c r="E423" s="17"/>
      <c r="F423" s="16"/>
    </row>
    <row r="424" spans="1:6">
      <c r="A424" s="11"/>
      <c r="B424" s="11"/>
      <c r="C424" s="11"/>
      <c r="D424" s="16"/>
      <c r="E424" s="17"/>
      <c r="F424" s="16"/>
    </row>
    <row r="425" spans="1:6">
      <c r="A425" s="11"/>
      <c r="B425" s="11"/>
      <c r="C425" s="11"/>
      <c r="D425" s="16"/>
      <c r="E425" s="17"/>
      <c r="F425" s="16"/>
    </row>
    <row r="426" spans="1:6">
      <c r="A426" s="11"/>
      <c r="B426" s="11"/>
      <c r="C426" s="11"/>
      <c r="D426" s="16"/>
      <c r="E426" s="17"/>
      <c r="F426" s="16"/>
    </row>
    <row r="427" spans="1:6">
      <c r="A427" s="11"/>
      <c r="B427" s="11"/>
      <c r="C427" s="11"/>
      <c r="D427" s="16"/>
      <c r="E427" s="17"/>
      <c r="F427" s="16"/>
    </row>
    <row r="428" spans="1:6">
      <c r="A428" s="11"/>
      <c r="B428" s="11"/>
      <c r="C428" s="11"/>
      <c r="D428" s="16"/>
      <c r="E428" s="17"/>
      <c r="F428" s="16"/>
    </row>
    <row r="429" spans="1:6">
      <c r="A429" s="11"/>
      <c r="B429" s="11"/>
      <c r="C429" s="11"/>
      <c r="D429" s="16"/>
      <c r="E429" s="17"/>
      <c r="F429" s="16"/>
    </row>
    <row r="430" spans="1:6">
      <c r="A430" s="11"/>
      <c r="B430" s="11"/>
      <c r="C430" s="11"/>
      <c r="D430" s="16"/>
      <c r="E430" s="17"/>
      <c r="F430" s="16"/>
    </row>
    <row r="431" spans="1:6">
      <c r="A431" s="11"/>
      <c r="B431" s="11"/>
      <c r="C431" s="11"/>
      <c r="D431" s="16"/>
      <c r="E431" s="17"/>
      <c r="F431" s="16"/>
    </row>
    <row r="432" spans="1:6">
      <c r="A432" s="11"/>
      <c r="B432" s="11"/>
      <c r="C432" s="11"/>
      <c r="D432" s="16"/>
      <c r="E432" s="17"/>
      <c r="F432" s="16"/>
    </row>
    <row r="433" spans="1:6">
      <c r="A433" s="11"/>
      <c r="B433" s="11"/>
      <c r="C433" s="11"/>
      <c r="D433" s="16"/>
      <c r="E433" s="17"/>
      <c r="F433" s="16"/>
    </row>
    <row r="434" spans="1:6">
      <c r="A434" s="11"/>
      <c r="B434" s="11"/>
      <c r="C434" s="11"/>
      <c r="D434" s="16"/>
      <c r="E434" s="17"/>
      <c r="F434" s="16"/>
    </row>
    <row r="435" spans="1:6">
      <c r="A435" s="11"/>
      <c r="B435" s="11"/>
      <c r="C435" s="11"/>
      <c r="D435" s="16"/>
      <c r="E435" s="17"/>
      <c r="F435" s="16"/>
    </row>
    <row r="436" spans="1:6">
      <c r="A436" s="11"/>
      <c r="B436" s="11"/>
      <c r="C436" s="11"/>
      <c r="D436" s="16"/>
      <c r="E436" s="17"/>
      <c r="F436" s="16"/>
    </row>
    <row r="437" spans="1:6">
      <c r="A437" s="11"/>
      <c r="B437" s="11"/>
      <c r="C437" s="11"/>
      <c r="D437" s="16"/>
      <c r="E437" s="17"/>
      <c r="F437" s="16"/>
    </row>
    <row r="438" spans="1:6">
      <c r="A438" s="11"/>
      <c r="B438" s="11"/>
      <c r="C438" s="11"/>
      <c r="D438" s="16"/>
      <c r="E438" s="17"/>
      <c r="F438" s="16"/>
    </row>
    <row r="439" spans="1:6">
      <c r="A439" s="11"/>
      <c r="B439" s="11"/>
      <c r="C439" s="11"/>
      <c r="D439" s="16"/>
      <c r="E439" s="17"/>
      <c r="F439" s="16"/>
    </row>
    <row r="440" spans="1:6">
      <c r="A440" s="11"/>
      <c r="B440" s="11"/>
      <c r="C440" s="11"/>
      <c r="D440" s="16"/>
      <c r="E440" s="17"/>
      <c r="F440" s="16"/>
    </row>
    <row r="441" spans="1:6">
      <c r="A441" s="11"/>
      <c r="B441" s="11"/>
      <c r="C441" s="11"/>
      <c r="D441" s="16"/>
      <c r="E441" s="17"/>
      <c r="F441" s="16"/>
    </row>
    <row r="442" spans="1:6">
      <c r="A442" s="11"/>
      <c r="B442" s="11"/>
      <c r="C442" s="11"/>
      <c r="D442" s="16"/>
      <c r="E442" s="17"/>
      <c r="F442" s="16"/>
    </row>
    <row r="443" spans="1:6">
      <c r="A443" s="11"/>
      <c r="B443" s="11"/>
      <c r="C443" s="11"/>
      <c r="D443" s="16"/>
      <c r="E443" s="17"/>
      <c r="F443" s="16"/>
    </row>
    <row r="444" spans="1:6">
      <c r="A444" s="11"/>
      <c r="B444" s="11"/>
      <c r="C444" s="11"/>
      <c r="D444" s="16"/>
      <c r="E444" s="17"/>
      <c r="F444" s="16"/>
    </row>
    <row r="445" spans="1:6">
      <c r="A445" s="11"/>
      <c r="B445" s="11"/>
      <c r="C445" s="11"/>
      <c r="D445" s="16"/>
      <c r="E445" s="17"/>
      <c r="F445" s="16"/>
    </row>
    <row r="446" spans="1:6">
      <c r="A446" s="11"/>
      <c r="B446" s="11"/>
      <c r="C446" s="11"/>
      <c r="D446" s="16"/>
      <c r="E446" s="17"/>
      <c r="F446" s="16"/>
    </row>
    <row r="447" spans="1:6">
      <c r="A447" s="11"/>
      <c r="B447" s="11"/>
      <c r="C447" s="11"/>
      <c r="D447" s="16"/>
      <c r="E447" s="17"/>
      <c r="F447" s="16"/>
    </row>
    <row r="448" spans="1:6">
      <c r="A448" s="11"/>
      <c r="B448" s="11"/>
      <c r="C448" s="11"/>
      <c r="D448" s="16"/>
      <c r="E448" s="17"/>
      <c r="F448" s="16"/>
    </row>
    <row r="449" spans="1:6">
      <c r="A449" s="11"/>
      <c r="B449" s="11"/>
      <c r="C449" s="11"/>
      <c r="D449" s="16"/>
      <c r="E449" s="17"/>
      <c r="F449" s="16"/>
    </row>
    <row r="450" spans="1:6">
      <c r="A450" s="11"/>
      <c r="B450" s="11"/>
      <c r="C450" s="11"/>
      <c r="D450" s="16"/>
      <c r="E450" s="17"/>
      <c r="F450" s="16"/>
    </row>
    <row r="451" spans="1:6">
      <c r="A451" s="11"/>
      <c r="B451" s="11"/>
      <c r="C451" s="11"/>
      <c r="D451" s="16"/>
      <c r="E451" s="17"/>
      <c r="F451" s="16"/>
    </row>
    <row r="452" spans="1:6">
      <c r="A452" s="11"/>
      <c r="B452" s="11"/>
      <c r="C452" s="11"/>
      <c r="D452" s="16"/>
      <c r="E452" s="17"/>
      <c r="F452" s="16"/>
    </row>
    <row r="453" spans="1:6">
      <c r="A453" s="11"/>
      <c r="B453" s="11"/>
      <c r="C453" s="11"/>
      <c r="D453" s="16"/>
      <c r="E453" s="17"/>
      <c r="F453" s="16"/>
    </row>
    <row r="454" spans="1:6">
      <c r="A454" s="11"/>
      <c r="B454" s="11"/>
      <c r="C454" s="11"/>
      <c r="D454" s="16"/>
      <c r="E454" s="17"/>
      <c r="F454" s="16"/>
    </row>
    <row r="455" spans="1:6">
      <c r="A455" s="11"/>
      <c r="B455" s="11"/>
      <c r="C455" s="11"/>
      <c r="D455" s="16"/>
      <c r="E455" s="17"/>
      <c r="F455" s="16"/>
    </row>
    <row r="456" spans="1:6">
      <c r="A456" s="11"/>
      <c r="B456" s="11"/>
      <c r="C456" s="11"/>
      <c r="D456" s="16"/>
      <c r="E456" s="17"/>
      <c r="F456" s="16"/>
    </row>
    <row r="457" spans="1:6">
      <c r="A457" s="11"/>
      <c r="B457" s="11"/>
      <c r="C457" s="11"/>
      <c r="D457" s="16"/>
      <c r="E457" s="17"/>
      <c r="F457" s="16"/>
    </row>
    <row r="458" spans="1:6">
      <c r="A458" s="11"/>
      <c r="B458" s="11"/>
      <c r="C458" s="11"/>
      <c r="D458" s="16"/>
      <c r="E458" s="17"/>
      <c r="F458" s="16"/>
    </row>
    <row r="459" spans="1:6">
      <c r="A459" s="11"/>
      <c r="B459" s="11"/>
      <c r="C459" s="11"/>
      <c r="D459" s="16"/>
      <c r="E459" s="17"/>
      <c r="F459" s="16"/>
    </row>
    <row r="460" spans="1:6">
      <c r="A460" s="11"/>
      <c r="B460" s="11"/>
      <c r="C460" s="11"/>
      <c r="D460" s="16"/>
      <c r="E460" s="17"/>
      <c r="F460" s="16"/>
    </row>
    <row r="461" spans="1:6">
      <c r="A461" s="11"/>
      <c r="B461" s="11"/>
      <c r="C461" s="11"/>
      <c r="D461" s="16"/>
      <c r="E461" s="17"/>
      <c r="F461" s="16"/>
    </row>
    <row r="462" spans="1:6">
      <c r="A462" s="11"/>
      <c r="B462" s="11"/>
      <c r="C462" s="11"/>
      <c r="D462" s="16"/>
      <c r="E462" s="17"/>
      <c r="F462" s="16"/>
    </row>
    <row r="463" spans="1:6">
      <c r="A463" s="11"/>
      <c r="B463" s="11"/>
      <c r="C463" s="11"/>
      <c r="D463" s="16"/>
      <c r="E463" s="17"/>
      <c r="F463" s="16"/>
    </row>
    <row r="464" spans="1:6">
      <c r="A464" s="11"/>
      <c r="B464" s="11"/>
      <c r="C464" s="11"/>
      <c r="D464" s="16"/>
      <c r="E464" s="17"/>
      <c r="F464" s="16"/>
    </row>
    <row r="465" spans="1:6">
      <c r="A465" s="11"/>
      <c r="B465" s="11"/>
      <c r="C465" s="11"/>
      <c r="D465" s="16"/>
      <c r="E465" s="17"/>
      <c r="F465" s="16"/>
    </row>
    <row r="466" spans="1:6">
      <c r="A466" s="11"/>
      <c r="B466" s="11"/>
      <c r="C466" s="11"/>
      <c r="D466" s="16"/>
      <c r="E466" s="17"/>
      <c r="F466" s="16"/>
    </row>
    <row r="467" spans="1:6">
      <c r="A467" s="11"/>
      <c r="B467" s="11"/>
      <c r="C467" s="11"/>
      <c r="D467" s="16"/>
      <c r="E467" s="17"/>
      <c r="F467" s="16"/>
    </row>
    <row r="468" spans="1:6">
      <c r="A468" s="11"/>
      <c r="B468" s="11"/>
      <c r="C468" s="11"/>
      <c r="D468" s="16"/>
      <c r="E468" s="17"/>
      <c r="F468" s="16"/>
    </row>
    <row r="469" spans="1:6">
      <c r="A469" s="11"/>
      <c r="B469" s="11"/>
      <c r="C469" s="11"/>
      <c r="D469" s="16"/>
      <c r="E469" s="17"/>
      <c r="F469" s="16"/>
    </row>
    <row r="470" spans="1:6">
      <c r="A470" s="11"/>
      <c r="B470" s="11"/>
      <c r="C470" s="11"/>
      <c r="D470" s="16"/>
      <c r="E470" s="17"/>
      <c r="F470" s="16"/>
    </row>
    <row r="471" spans="1:6">
      <c r="A471" s="11"/>
      <c r="B471" s="11"/>
      <c r="C471" s="11"/>
      <c r="D471" s="16"/>
      <c r="E471" s="17"/>
      <c r="F471" s="16"/>
    </row>
    <row r="472" spans="1:6">
      <c r="A472" s="11"/>
      <c r="B472" s="11"/>
      <c r="C472" s="11"/>
      <c r="D472" s="16"/>
      <c r="E472" s="17"/>
      <c r="F472" s="16"/>
    </row>
    <row r="473" spans="1:6">
      <c r="A473" s="11"/>
      <c r="B473" s="11"/>
      <c r="C473" s="11"/>
      <c r="D473" s="16"/>
      <c r="E473" s="17"/>
      <c r="F473" s="16"/>
    </row>
    <row r="474" spans="1:6">
      <c r="A474" s="11"/>
      <c r="B474" s="11"/>
      <c r="C474" s="11"/>
      <c r="D474" s="16"/>
      <c r="E474" s="17"/>
      <c r="F474" s="16"/>
    </row>
    <row r="475" spans="1:6">
      <c r="A475" s="11"/>
      <c r="B475" s="11"/>
      <c r="C475" s="11"/>
      <c r="D475" s="16"/>
      <c r="E475" s="17"/>
      <c r="F475" s="16"/>
    </row>
    <row r="476" spans="1:6">
      <c r="A476" s="11"/>
      <c r="B476" s="11"/>
      <c r="C476" s="11"/>
      <c r="D476" s="16"/>
      <c r="E476" s="17"/>
      <c r="F476" s="16"/>
    </row>
    <row r="477" spans="1:6">
      <c r="A477" s="11"/>
      <c r="B477" s="11"/>
      <c r="C477" s="11"/>
      <c r="D477" s="16"/>
      <c r="E477" s="17"/>
      <c r="F477" s="16"/>
    </row>
    <row r="478" spans="1:6">
      <c r="A478" s="11"/>
      <c r="B478" s="11"/>
      <c r="C478" s="11"/>
      <c r="D478" s="16"/>
      <c r="E478" s="17"/>
      <c r="F478" s="16"/>
    </row>
    <row r="479" spans="1:6">
      <c r="A479" s="11"/>
      <c r="B479" s="11"/>
      <c r="C479" s="11"/>
      <c r="D479" s="16"/>
      <c r="E479" s="17"/>
      <c r="F479" s="16"/>
    </row>
    <row r="480" spans="1:6">
      <c r="A480" s="11"/>
      <c r="B480" s="11"/>
      <c r="C480" s="11"/>
      <c r="D480" s="16"/>
      <c r="E480" s="17"/>
      <c r="F480" s="16"/>
    </row>
    <row r="481" spans="1:6">
      <c r="A481" s="11"/>
      <c r="B481" s="11"/>
      <c r="C481" s="11"/>
      <c r="D481" s="16"/>
      <c r="E481" s="17"/>
      <c r="F481" s="16"/>
    </row>
    <row r="482" spans="1:6">
      <c r="A482" s="11"/>
      <c r="B482" s="11"/>
      <c r="C482" s="11"/>
      <c r="D482" s="16"/>
      <c r="E482" s="17"/>
      <c r="F482" s="16"/>
    </row>
    <row r="483" spans="1:6">
      <c r="A483" s="11"/>
      <c r="B483" s="11"/>
      <c r="C483" s="11"/>
      <c r="D483" s="16"/>
      <c r="E483" s="17"/>
      <c r="F483" s="16"/>
    </row>
    <row r="484" spans="1:6">
      <c r="A484" s="11"/>
      <c r="B484" s="11"/>
      <c r="C484" s="11"/>
      <c r="D484" s="16"/>
      <c r="E484" s="17"/>
      <c r="F484" s="16"/>
    </row>
    <row r="485" spans="1:6">
      <c r="A485" s="11"/>
      <c r="B485" s="11"/>
      <c r="C485" s="11"/>
      <c r="D485" s="16"/>
      <c r="E485" s="17"/>
      <c r="F485" s="16"/>
    </row>
    <row r="486" spans="1:6">
      <c r="A486" s="11"/>
      <c r="B486" s="11"/>
      <c r="C486" s="11"/>
      <c r="D486" s="16"/>
      <c r="E486" s="17"/>
      <c r="F486" s="16"/>
    </row>
    <row r="487" spans="1:6">
      <c r="A487" s="11"/>
      <c r="B487" s="11"/>
      <c r="C487" s="11"/>
      <c r="D487" s="16"/>
      <c r="E487" s="17"/>
      <c r="F487" s="16"/>
    </row>
    <row r="488" spans="1:6">
      <c r="A488" s="11"/>
      <c r="B488" s="11"/>
      <c r="C488" s="11"/>
      <c r="D488" s="16"/>
      <c r="E488" s="17"/>
      <c r="F488" s="16"/>
    </row>
    <row r="489" spans="1:6">
      <c r="A489" s="11"/>
      <c r="B489" s="11"/>
      <c r="C489" s="11"/>
      <c r="D489" s="16"/>
      <c r="E489" s="17"/>
      <c r="F489" s="16"/>
    </row>
    <row r="490" spans="1:6">
      <c r="A490" s="11"/>
      <c r="B490" s="11"/>
      <c r="C490" s="11"/>
      <c r="D490" s="16"/>
      <c r="E490" s="17"/>
      <c r="F490" s="16"/>
    </row>
    <row r="491" spans="1:6">
      <c r="A491" s="11"/>
      <c r="B491" s="11"/>
      <c r="C491" s="11"/>
      <c r="D491" s="16"/>
      <c r="E491" s="17"/>
      <c r="F491" s="16"/>
    </row>
    <row r="492" spans="1:6">
      <c r="A492" s="11"/>
      <c r="B492" s="11"/>
      <c r="C492" s="11"/>
      <c r="D492" s="16"/>
      <c r="E492" s="17"/>
      <c r="F492" s="16"/>
    </row>
    <row r="493" spans="1:6">
      <c r="A493" s="11"/>
      <c r="B493" s="11"/>
      <c r="C493" s="11"/>
      <c r="D493" s="16"/>
      <c r="E493" s="17"/>
      <c r="F493" s="16"/>
    </row>
    <row r="494" spans="1:6">
      <c r="A494" s="11"/>
      <c r="B494" s="11"/>
      <c r="C494" s="11"/>
      <c r="D494" s="16"/>
      <c r="E494" s="17"/>
      <c r="F494" s="16"/>
    </row>
    <row r="495" spans="1:6">
      <c r="A495" s="11"/>
      <c r="B495" s="11"/>
      <c r="C495" s="11"/>
      <c r="D495" s="16"/>
      <c r="E495" s="17"/>
      <c r="F495" s="16"/>
    </row>
    <row r="496" spans="1:6">
      <c r="A496" s="11"/>
      <c r="B496" s="11"/>
      <c r="C496" s="11"/>
      <c r="D496" s="16"/>
      <c r="E496" s="17"/>
      <c r="F496" s="16"/>
    </row>
    <row r="497" spans="1:6">
      <c r="A497" s="11"/>
      <c r="B497" s="11"/>
      <c r="C497" s="11"/>
      <c r="D497" s="16"/>
      <c r="E497" s="17"/>
      <c r="F497" s="16"/>
    </row>
    <row r="498" spans="1:6">
      <c r="A498" s="11"/>
      <c r="B498" s="11"/>
      <c r="C498" s="11"/>
      <c r="D498" s="16"/>
      <c r="E498" s="17"/>
      <c r="F498" s="16"/>
    </row>
    <row r="499" spans="1:6">
      <c r="A499" s="11"/>
      <c r="B499" s="11"/>
      <c r="C499" s="11"/>
      <c r="D499" s="16"/>
      <c r="E499" s="17"/>
      <c r="F499" s="16"/>
    </row>
    <row r="500" spans="1:6">
      <c r="A500" s="11"/>
      <c r="B500" s="11"/>
      <c r="C500" s="11"/>
      <c r="D500" s="16"/>
      <c r="E500" s="17"/>
      <c r="F500" s="16"/>
    </row>
    <row r="501" spans="1:6">
      <c r="A501" s="11"/>
      <c r="B501" s="11"/>
      <c r="C501" s="11"/>
      <c r="D501" s="16"/>
      <c r="E501" s="17"/>
      <c r="F501" s="16"/>
    </row>
    <row r="502" spans="1:6">
      <c r="A502" s="11"/>
      <c r="B502" s="11"/>
      <c r="C502" s="11"/>
      <c r="D502" s="16"/>
      <c r="E502" s="17"/>
      <c r="F502" s="16"/>
    </row>
    <row r="503" spans="1:6">
      <c r="A503" s="11"/>
      <c r="B503" s="11"/>
      <c r="C503" s="11"/>
      <c r="D503" s="16"/>
      <c r="E503" s="17"/>
      <c r="F503" s="16"/>
    </row>
    <row r="504" spans="1:6">
      <c r="A504" s="11"/>
      <c r="B504" s="11"/>
      <c r="C504" s="11"/>
      <c r="D504" s="16"/>
      <c r="E504" s="17"/>
      <c r="F504" s="16"/>
    </row>
    <row r="505" spans="1:6">
      <c r="A505" s="11"/>
      <c r="B505" s="11"/>
      <c r="C505" s="11"/>
      <c r="D505" s="16"/>
      <c r="E505" s="17"/>
      <c r="F505" s="16"/>
    </row>
    <row r="506" spans="1:6">
      <c r="A506" s="11"/>
      <c r="B506" s="11"/>
      <c r="C506" s="11"/>
      <c r="D506" s="16"/>
      <c r="E506" s="17"/>
      <c r="F506" s="16"/>
    </row>
    <row r="507" spans="1:6">
      <c r="A507" s="11"/>
      <c r="B507" s="11"/>
      <c r="C507" s="11"/>
      <c r="D507" s="16"/>
      <c r="E507" s="17"/>
      <c r="F507" s="16"/>
    </row>
    <row r="508" spans="1:6">
      <c r="A508" s="11"/>
      <c r="B508" s="11"/>
      <c r="C508" s="11"/>
      <c r="D508" s="16"/>
      <c r="E508" s="17"/>
      <c r="F508" s="16"/>
    </row>
    <row r="509" spans="1:6">
      <c r="A509" s="11"/>
      <c r="B509" s="11"/>
      <c r="C509" s="11"/>
      <c r="D509" s="16"/>
      <c r="E509" s="17"/>
      <c r="F509" s="16"/>
    </row>
    <row r="510" spans="1:6">
      <c r="A510" s="11"/>
      <c r="B510" s="11"/>
      <c r="C510" s="11"/>
      <c r="D510" s="16"/>
      <c r="E510" s="17"/>
      <c r="F510" s="16"/>
    </row>
    <row r="511" spans="1:6">
      <c r="A511" s="11"/>
      <c r="B511" s="11"/>
      <c r="C511" s="11"/>
      <c r="D511" s="16"/>
      <c r="E511" s="17"/>
      <c r="F511" s="16"/>
    </row>
    <row r="512" spans="1:6">
      <c r="A512" s="11"/>
      <c r="B512" s="11"/>
      <c r="C512" s="11"/>
      <c r="D512" s="16"/>
      <c r="E512" s="17"/>
      <c r="F512" s="16"/>
    </row>
    <row r="513" spans="1:6">
      <c r="A513" s="11"/>
      <c r="B513" s="11"/>
      <c r="C513" s="11"/>
      <c r="D513" s="16"/>
      <c r="E513" s="17"/>
      <c r="F513" s="16"/>
    </row>
    <row r="514" spans="1:6">
      <c r="A514" s="11"/>
      <c r="B514" s="11"/>
      <c r="C514" s="11"/>
      <c r="D514" s="16"/>
      <c r="E514" s="17"/>
      <c r="F514" s="16"/>
    </row>
    <row r="515" spans="1:6">
      <c r="A515" s="11"/>
      <c r="B515" s="11"/>
      <c r="C515" s="11"/>
      <c r="D515" s="16"/>
      <c r="E515" s="17"/>
      <c r="F515" s="16"/>
    </row>
    <row r="516" spans="1:6">
      <c r="A516" s="11"/>
      <c r="B516" s="11"/>
      <c r="C516" s="11"/>
      <c r="D516" s="16"/>
      <c r="E516" s="17"/>
      <c r="F516" s="16"/>
    </row>
  </sheetData>
  <autoFilter ref="A1:Q32" xr:uid="{43A01B28-3630-4AFD-A65D-48F92BED2266}"/>
  <mergeCells count="4">
    <mergeCell ref="G8:G13"/>
    <mergeCell ref="I8:I13"/>
    <mergeCell ref="J8:J13"/>
    <mergeCell ref="H8:H13"/>
  </mergeCells>
  <phoneticPr fontId="3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EF05BB98F6B1DE4085493A65FA7E93BA" ma:contentTypeVersion="18" ma:contentTypeDescription="새 문서를 만듭니다." ma:contentTypeScope="" ma:versionID="48917218b14333824ba212a51595e1c1">
  <xsd:schema xmlns:xsd="http://www.w3.org/2001/XMLSchema" xmlns:xs="http://www.w3.org/2001/XMLSchema" xmlns:p="http://schemas.microsoft.com/office/2006/metadata/properties" xmlns:ns2="f4975b96-5393-4f69-8e67-2cfad6e1b8a2" xmlns:ns3="6150061e-ba59-43b3-b7a0-393e281fee08" targetNamespace="http://schemas.microsoft.com/office/2006/metadata/properties" ma:root="true" ma:fieldsID="0a460b90d0779750f8b403fc223506cd" ns2:_="" ns3:_="">
    <xsd:import namespace="f4975b96-5393-4f69-8e67-2cfad6e1b8a2"/>
    <xsd:import namespace="6150061e-ba59-43b3-b7a0-393e281fee08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Location" minOccurs="0"/>
                <xsd:element ref="ns2:MediaServiceOCR" minOccurs="0"/>
                <xsd:element ref="ns2:MediaServiceAutoKeyPoints" minOccurs="0"/>
                <xsd:element ref="ns2:MediaServiceKeyPoints" minOccurs="0"/>
                <xsd:element ref="ns3:SharedWithUsers" minOccurs="0"/>
                <xsd:element ref="ns3:SharedWithDetails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f4975b96-5393-4f69-8e67-2cfad6e1b8a2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GenerationTime" ma:index="12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3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4" nillable="true" ma:displayName="Location" ma:internalName="MediaServiceLocation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LengthInSeconds" ma:index="20" nillable="true" ma:displayName="Length (seconds)" ma:internalName="MediaLengthInSeconds" ma:readOnly="true">
      <xsd:simpleType>
        <xsd:restriction base="dms:Unknown"/>
      </xsd:simpleType>
    </xsd:element>
    <xsd:element name="lcf76f155ced4ddcb4097134ff3c332f" ma:index="22" nillable="true" ma:taxonomy="true" ma:internalName="lcf76f155ced4ddcb4097134ff3c332f" ma:taxonomyFieldName="MediaServiceImageTags" ma:displayName="이미지 태그" ma:readOnly="false" ma:fieldId="{5cf76f15-5ced-4ddc-b409-7134ff3c332f}" ma:taxonomyMulti="true" ma:sspId="8a23ea9a-122e-4335-9e42-432f5c818ab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4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150061e-ba59-43b3-b7a0-393e281fee08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공유 대상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세부 정보 공유" ma:internalName="SharedWithDetails" ma:readOnly="true">
      <xsd:simpleType>
        <xsd:restriction base="dms:Note">
          <xsd:maxLength value="255"/>
        </xsd:restriction>
      </xsd:simpleType>
    </xsd:element>
    <xsd:element name="TaxCatchAll" ma:index="23" nillable="true" ma:displayName="Taxonomy Catch All Column" ma:hidden="true" ma:list="{f8d7a478-fff5-444b-a477-7b4601014f09}" ma:internalName="TaxCatchAll" ma:showField="CatchAllData" ma:web="6150061e-ba59-43b3-b7a0-393e281fee0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E998B722-24BB-4CD1-ADC4-435E4ADB2031}"/>
</file>

<file path=customXml/itemProps2.xml><?xml version="1.0" encoding="utf-8"?>
<ds:datastoreItem xmlns:ds="http://schemas.openxmlformats.org/officeDocument/2006/customXml" ds:itemID="{B6220693-1FFE-44C1-A9EF-DC8FA67A0E7E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관리자</dc:creator>
  <cp:keywords/>
  <dc:description/>
  <cp:lastModifiedBy>Kim Sangwoo</cp:lastModifiedBy>
  <cp:revision/>
  <dcterms:created xsi:type="dcterms:W3CDTF">2024-04-04T10:13:39Z</dcterms:created>
  <dcterms:modified xsi:type="dcterms:W3CDTF">2024-04-26T03:19:40Z</dcterms:modified>
  <cp:category/>
  <cp:contentStatus/>
</cp:coreProperties>
</file>